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:\2026\ISX Reports 2026\Weekly\2\8-12\"/>
    </mc:Choice>
  </mc:AlternateContent>
  <bookViews>
    <workbookView xWindow="-120" yWindow="-120" windowWidth="29040" windowHeight="15720" tabRatio="838"/>
  </bookViews>
  <sheets>
    <sheet name="تداولات سوق العراق للاوراق الما" sheetId="73" r:id="rId1"/>
    <sheet name="نشرة ISX-OTC" sheetId="81" r:id="rId2"/>
    <sheet name="تداولات غير العراقيين-شراءو بيع" sheetId="55" r:id="rId3"/>
    <sheet name="تداولات غير العراقيين - OTC" sheetId="83" r:id="rId4"/>
    <sheet name="اغلاقات" sheetId="82" r:id="rId5"/>
    <sheet name="التقرير الاسبوعي للمنصة النظامي" sheetId="77" r:id="rId6"/>
    <sheet name="التقرير الاسبوعي للمنصة الثاني" sheetId="79" r:id="rId7"/>
    <sheet name="الشركات غير مفصحة" sheetId="76" r:id="rId8"/>
  </sheets>
  <calcPr calcId="162913"/>
</workbook>
</file>

<file path=xl/calcChain.xml><?xml version="1.0" encoding="utf-8"?>
<calcChain xmlns="http://schemas.openxmlformats.org/spreadsheetml/2006/main">
  <c r="K26" i="73" l="1"/>
  <c r="L26" i="73"/>
  <c r="M26" i="73"/>
  <c r="M13" i="79"/>
  <c r="J52" i="77" l="1"/>
  <c r="K52" i="77"/>
  <c r="L52" i="77"/>
  <c r="J61" i="77"/>
  <c r="J67" i="77"/>
  <c r="K67" i="77"/>
  <c r="L67" i="77"/>
  <c r="K61" i="77"/>
  <c r="L61" i="77"/>
  <c r="J37" i="77"/>
  <c r="K37" i="77"/>
  <c r="L37" i="77"/>
  <c r="J21" i="77"/>
  <c r="K21" i="77"/>
  <c r="L21" i="77"/>
  <c r="K13" i="79"/>
  <c r="L13" i="79"/>
  <c r="F27" i="55"/>
  <c r="E27" i="55"/>
  <c r="D27" i="55"/>
  <c r="F24" i="55"/>
  <c r="E24" i="55"/>
  <c r="D24" i="55"/>
  <c r="F21" i="55"/>
  <c r="F28" i="55" s="1"/>
  <c r="E21" i="55"/>
  <c r="D21" i="55"/>
  <c r="D28" i="55" s="1"/>
  <c r="F11" i="55"/>
  <c r="E11" i="55"/>
  <c r="D11" i="55"/>
  <c r="F8" i="55"/>
  <c r="E8" i="55"/>
  <c r="D8" i="55"/>
  <c r="D12" i="55" s="1"/>
  <c r="F6" i="83"/>
  <c r="F7" i="83" s="1"/>
  <c r="E6" i="83"/>
  <c r="E7" i="83" s="1"/>
  <c r="D6" i="83"/>
  <c r="D7" i="83" s="1"/>
  <c r="E28" i="55" l="1"/>
  <c r="E12" i="55"/>
  <c r="F12" i="55"/>
  <c r="K20" i="79"/>
  <c r="L20" i="79"/>
  <c r="M20" i="79"/>
  <c r="J8" i="81" l="1"/>
  <c r="K9" i="79" l="1"/>
  <c r="L9" i="79"/>
  <c r="M9" i="79"/>
  <c r="K10" i="76"/>
  <c r="L10" i="76"/>
  <c r="M10" i="76"/>
  <c r="K23" i="79"/>
  <c r="L23" i="79"/>
  <c r="M23" i="79"/>
  <c r="K16" i="79"/>
  <c r="L16" i="79"/>
  <c r="M16" i="79"/>
  <c r="K24" i="76"/>
  <c r="L24" i="76"/>
  <c r="M24" i="76"/>
  <c r="M24" i="79" l="1"/>
  <c r="K24" i="79"/>
  <c r="L24" i="79"/>
  <c r="J29" i="77" l="1"/>
  <c r="K29" i="77"/>
  <c r="L29" i="77"/>
  <c r="K18" i="76"/>
  <c r="G8" i="81" l="1"/>
  <c r="G9" i="81" s="1"/>
  <c r="H8" i="81"/>
  <c r="H9" i="81" s="1"/>
  <c r="I8" i="81"/>
  <c r="I9" i="81" s="1"/>
  <c r="L21" i="76" l="1"/>
  <c r="M21" i="76"/>
  <c r="K21" i="76"/>
  <c r="K50" i="73"/>
  <c r="L50" i="73"/>
  <c r="M50" i="73"/>
  <c r="L18" i="76" l="1"/>
  <c r="M18" i="76"/>
  <c r="K6" i="76" l="1"/>
  <c r="K25" i="76" s="1"/>
  <c r="L6" i="76"/>
  <c r="L25" i="76" s="1"/>
  <c r="M6" i="76"/>
  <c r="M25" i="76" s="1"/>
  <c r="J25" i="77" l="1"/>
  <c r="J68" i="77" s="1"/>
  <c r="K25" i="77"/>
  <c r="K68" i="77" s="1"/>
  <c r="L25" i="77"/>
  <c r="L68" i="77" s="1"/>
  <c r="K36" i="73" l="1"/>
  <c r="L36" i="73"/>
  <c r="M36" i="73"/>
  <c r="K70" i="73" l="1"/>
  <c r="L70" i="73"/>
  <c r="M70" i="73"/>
  <c r="K30" i="73" l="1"/>
  <c r="L30" i="73"/>
  <c r="M30" i="73"/>
  <c r="K91" i="73" l="1"/>
  <c r="L91" i="73"/>
  <c r="M91" i="73"/>
  <c r="L92" i="73" l="1"/>
  <c r="K84" i="73"/>
  <c r="K92" i="73" s="1"/>
  <c r="L84" i="73"/>
  <c r="M84" i="73"/>
  <c r="M92" i="73" s="1"/>
</calcChain>
</file>

<file path=xl/sharedStrings.xml><?xml version="1.0" encoding="utf-8"?>
<sst xmlns="http://schemas.openxmlformats.org/spreadsheetml/2006/main" count="1391" uniqueCount="453">
  <si>
    <t>اسم الشركة</t>
  </si>
  <si>
    <t>Company name</t>
  </si>
  <si>
    <t>سعر الاغلاق Closing Price</t>
  </si>
  <si>
    <t>Banks Sector</t>
  </si>
  <si>
    <t>سوق العراق للأوراق المالية</t>
  </si>
  <si>
    <t>Iraq Stock Exchange</t>
  </si>
  <si>
    <t>رمز الشركة Code</t>
  </si>
  <si>
    <t>سعر الافتتاح Opening Price</t>
  </si>
  <si>
    <t>اعلى سعر  High Price</t>
  </si>
  <si>
    <t>ادنى سعر Low Price</t>
  </si>
  <si>
    <t>التغير % Change%</t>
  </si>
  <si>
    <t>عدد ايام التداول 
Trading days</t>
  </si>
  <si>
    <t>قطاع المصارف</t>
  </si>
  <si>
    <t>مجموع قطاع المصارف</t>
  </si>
  <si>
    <t>TOTAL</t>
  </si>
  <si>
    <t>مجموع قطاع الصناعة</t>
  </si>
  <si>
    <t xml:space="preserve"> قطاع الفنادق والسياحة</t>
  </si>
  <si>
    <t>مجموع قطاع الفنادق والسياحة</t>
  </si>
  <si>
    <t xml:space="preserve"> قطاع الزراعــــــة</t>
  </si>
  <si>
    <t>مجموع قطاع الزراعة</t>
  </si>
  <si>
    <t xml:space="preserve">المجموع الكلي </t>
  </si>
  <si>
    <t>Grand TOTAL</t>
  </si>
  <si>
    <t>معدل السعر الحالي Average Price</t>
  </si>
  <si>
    <t>سعر الاغلاق السابق Previous Clo.Price</t>
  </si>
  <si>
    <t>مصرف الاستثمار العراقي</t>
  </si>
  <si>
    <t>BIBI</t>
  </si>
  <si>
    <t xml:space="preserve">Investment Bank of Iraq </t>
  </si>
  <si>
    <t>قطاع الاتصالات</t>
  </si>
  <si>
    <t xml:space="preserve"> قطاع الخدمات </t>
  </si>
  <si>
    <t>Agriculture Sector</t>
  </si>
  <si>
    <t>Industry Sector</t>
  </si>
  <si>
    <t>Services Sector</t>
  </si>
  <si>
    <t>TASC</t>
  </si>
  <si>
    <t>Asia Cell Telecommunication</t>
  </si>
  <si>
    <t>IBSD</t>
  </si>
  <si>
    <t>Baghdad Soft Drinks</t>
  </si>
  <si>
    <t>BBOB</t>
  </si>
  <si>
    <t>BMNS</t>
  </si>
  <si>
    <t>مصرف المنصور</t>
  </si>
  <si>
    <t>BMFI</t>
  </si>
  <si>
    <t xml:space="preserve">Mosul Bank </t>
  </si>
  <si>
    <t>IIDP</t>
  </si>
  <si>
    <t>BGUC</t>
  </si>
  <si>
    <t>Gulf Commercial Bank</t>
  </si>
  <si>
    <t xml:space="preserve">AL- Kindi of Veterinary Vaccines </t>
  </si>
  <si>
    <t>BIME</t>
  </si>
  <si>
    <t>IKLV</t>
  </si>
  <si>
    <t>مصرف بغداد</t>
  </si>
  <si>
    <t>Bank of Baghdad</t>
  </si>
  <si>
    <t>مصرف الشرق الاوسط</t>
  </si>
  <si>
    <t>المصرف الاهلي العراقي</t>
  </si>
  <si>
    <t>BNOI</t>
  </si>
  <si>
    <t>National Bank of Iraq</t>
  </si>
  <si>
    <t>مصرف الخليج</t>
  </si>
  <si>
    <t>مصرف الموصل للاستثمار</t>
  </si>
  <si>
    <t>Mansour Bank</t>
  </si>
  <si>
    <t>المنصور للصناعات الدوائية</t>
  </si>
  <si>
    <t>IMAP</t>
  </si>
  <si>
    <t>Al-Mansour Pharmaceuticals Industries</t>
  </si>
  <si>
    <t>بغداد للمشروبات الغازية</t>
  </si>
  <si>
    <t>العراقية لتصنيع التمور</t>
  </si>
  <si>
    <t>Iraqi Date Processing and Marketing</t>
  </si>
  <si>
    <t>الكندي لللقاحات البيطرية</t>
  </si>
  <si>
    <t>Hotels Sector</t>
  </si>
  <si>
    <t>عدد الاسهم المتداولة    Traded Volume</t>
  </si>
  <si>
    <t xml:space="preserve">    القيمة المتداولة    Traded Value</t>
  </si>
  <si>
    <t>Iraqi Middle East Investment Bank</t>
  </si>
  <si>
    <t>المعمورة العقارية</t>
  </si>
  <si>
    <t>SMRI</t>
  </si>
  <si>
    <t xml:space="preserve">Mamoura Realestate </t>
  </si>
  <si>
    <t>بغداد العراق للنقل العام</t>
  </si>
  <si>
    <t>SBPT</t>
  </si>
  <si>
    <t>Iraq Baghdad For General Transportation</t>
  </si>
  <si>
    <t>مصرف الاقتصاد للاستثمار</t>
  </si>
  <si>
    <t>BEFI</t>
  </si>
  <si>
    <t xml:space="preserve">Economy Bank   </t>
  </si>
  <si>
    <t>قطاع الصناعة</t>
  </si>
  <si>
    <t>IHLI</t>
  </si>
  <si>
    <t xml:space="preserve">Al -HiLal Industries </t>
  </si>
  <si>
    <t>IELI</t>
  </si>
  <si>
    <t xml:space="preserve">ELectronic Industries </t>
  </si>
  <si>
    <t xml:space="preserve">الفلوجة للمواد الانشائية </t>
  </si>
  <si>
    <t>IFCM</t>
  </si>
  <si>
    <t>Fallujah for Construction Materials</t>
  </si>
  <si>
    <t>انتاج الالبسة الجاهزة</t>
  </si>
  <si>
    <t>IRMC</t>
  </si>
  <si>
    <t xml:space="preserve">Ready Made Clothes </t>
  </si>
  <si>
    <t>العراقية لصناعة الكارتون</t>
  </si>
  <si>
    <t>IICM</t>
  </si>
  <si>
    <t>Iraqi Carton Manufacturies</t>
  </si>
  <si>
    <t>فنادق عشتار</t>
  </si>
  <si>
    <t>HISH</t>
  </si>
  <si>
    <t>Ishtar Hotels</t>
  </si>
  <si>
    <t>مجموع قطاع الاتصالات</t>
  </si>
  <si>
    <t xml:space="preserve">مجموع  قطاع الخدمات </t>
  </si>
  <si>
    <t xml:space="preserve"> Telecommunication Sector </t>
  </si>
  <si>
    <t>INDUSTRY Sector</t>
  </si>
  <si>
    <t>الصفقات No.of Trades</t>
  </si>
  <si>
    <t>المصرف العراقي الاسلامي</t>
  </si>
  <si>
    <t>BIIB</t>
  </si>
  <si>
    <t>Iraqi Islamic Bank</t>
  </si>
  <si>
    <t>فندق فلسطين</t>
  </si>
  <si>
    <t>HPAL</t>
  </si>
  <si>
    <t>الصناعات الالكترونية</t>
  </si>
  <si>
    <t>Palestine Hotel</t>
  </si>
  <si>
    <t>HNTI</t>
  </si>
  <si>
    <t>BROI</t>
  </si>
  <si>
    <t>Credit Bank Of Iraq</t>
  </si>
  <si>
    <t>National for Tourist Investment</t>
  </si>
  <si>
    <t>فندق بغداد</t>
  </si>
  <si>
    <t>HBAG</t>
  </si>
  <si>
    <t>Baghdad Hotel</t>
  </si>
  <si>
    <t>الخاتم للاتصالات</t>
  </si>
  <si>
    <t>TZNI</t>
  </si>
  <si>
    <t>قطاع التامين</t>
  </si>
  <si>
    <t>مجموع قطاع التامين</t>
  </si>
  <si>
    <t>Insurance Sector</t>
  </si>
  <si>
    <t>رحاب كربلاء</t>
  </si>
  <si>
    <t>HKAR</t>
  </si>
  <si>
    <t>رمز الشركة</t>
  </si>
  <si>
    <t>الصفقات</t>
  </si>
  <si>
    <t xml:space="preserve">القيمة المتداولة </t>
  </si>
  <si>
    <t>مصرف اشور</t>
  </si>
  <si>
    <t>BASH</t>
  </si>
  <si>
    <t>HMAN</t>
  </si>
  <si>
    <t>فنادق المنصور</t>
  </si>
  <si>
    <t>IIEW</t>
  </si>
  <si>
    <t>العراقية للاعمال الهندسية</t>
  </si>
  <si>
    <t>Ashur International Bank</t>
  </si>
  <si>
    <t>Iraqi Engineering Works</t>
  </si>
  <si>
    <t>Mansour Hotel</t>
  </si>
  <si>
    <t>IHFI</t>
  </si>
  <si>
    <t>House Household furniture</t>
  </si>
  <si>
    <t xml:space="preserve">اسم الشركة </t>
  </si>
  <si>
    <t xml:space="preserve">اعلى سعر </t>
  </si>
  <si>
    <t xml:space="preserve">ادنى سعر </t>
  </si>
  <si>
    <t>المعدل الحالي</t>
  </si>
  <si>
    <t xml:space="preserve">الاسهم المتداولة </t>
  </si>
  <si>
    <t>مصرف الوركاء للاستمار والتمويل</t>
  </si>
  <si>
    <t>BWAI</t>
  </si>
  <si>
    <t xml:space="preserve">مجموع السوق </t>
  </si>
  <si>
    <t>AISP</t>
  </si>
  <si>
    <t>Iraqi for Seed Production</t>
  </si>
  <si>
    <t>SKTA</t>
  </si>
  <si>
    <t>Kharkh Tour Amuzement City</t>
  </si>
  <si>
    <t>INCP</t>
  </si>
  <si>
    <t>National Chemical &amp;Plastic Industries</t>
  </si>
  <si>
    <t>BUND</t>
  </si>
  <si>
    <t>NDSA</t>
  </si>
  <si>
    <t>Dar Al-Salam for Insurance</t>
  </si>
  <si>
    <t>BCIH</t>
  </si>
  <si>
    <t>Cihan Bank for Islamic</t>
  </si>
  <si>
    <t>BINT</t>
  </si>
  <si>
    <t>International Islamic Bank</t>
  </si>
  <si>
    <t>IMIB</t>
  </si>
  <si>
    <t>IMOS</t>
  </si>
  <si>
    <t>الخياطة الحديثة</t>
  </si>
  <si>
    <t>Modern Sewing</t>
  </si>
  <si>
    <t>Metallic Industries and Bicycles</t>
  </si>
  <si>
    <t>BKUI</t>
  </si>
  <si>
    <t>Kurdistan International Bank</t>
  </si>
  <si>
    <t>مجموعه قطاع الصناعه</t>
  </si>
  <si>
    <t>NAME</t>
  </si>
  <si>
    <t>Al-Ameen for Insurance</t>
  </si>
  <si>
    <t>قطاع الاستثمار</t>
  </si>
  <si>
    <t xml:space="preserve">الامين للاستثمار المالي </t>
  </si>
  <si>
    <t>VAMF</t>
  </si>
  <si>
    <t>Al-Ameen for Financial Investment</t>
  </si>
  <si>
    <t>Investment Sector</t>
  </si>
  <si>
    <t>BCOI</t>
  </si>
  <si>
    <t xml:space="preserve">Commercial Bank of Iraq </t>
  </si>
  <si>
    <t>مجموع قطاع الصناعه</t>
  </si>
  <si>
    <t>HASH</t>
  </si>
  <si>
    <t>Ashour Hotel</t>
  </si>
  <si>
    <t>فندق بابل</t>
  </si>
  <si>
    <t>HBAY</t>
  </si>
  <si>
    <t>Babylon Hotel</t>
  </si>
  <si>
    <t>SNUC</t>
  </si>
  <si>
    <t>SIGT</t>
  </si>
  <si>
    <t>AL-Nukhba for Construction</t>
  </si>
  <si>
    <t xml:space="preserve">Iraqi for General Transportation  </t>
  </si>
  <si>
    <t>مصرف جيهان الاسلامي</t>
  </si>
  <si>
    <t>BNAI</t>
  </si>
  <si>
    <t>المصرف الوطني الاسلامي</t>
  </si>
  <si>
    <t>IITC</t>
  </si>
  <si>
    <t>IKHC</t>
  </si>
  <si>
    <t>العراقية للسجاد والمفروشات</t>
  </si>
  <si>
    <t>طريق الخازر للمواد الانشائية</t>
  </si>
  <si>
    <t>AIRP</t>
  </si>
  <si>
    <t>BLAD</t>
  </si>
  <si>
    <t>مصرف العطاء الاسلامي</t>
  </si>
  <si>
    <t>IMCM</t>
  </si>
  <si>
    <t>Modern Construction Materials</t>
  </si>
  <si>
    <t xml:space="preserve">Iraqi Agricultural Products </t>
  </si>
  <si>
    <t>Al -Khazer Construction Materials</t>
  </si>
  <si>
    <t xml:space="preserve">Iraqi For Tufted Carpets </t>
  </si>
  <si>
    <t xml:space="preserve">National Islamic Bank </t>
  </si>
  <si>
    <t>مجموع قطاع مصارف</t>
  </si>
  <si>
    <t>BTIB</t>
  </si>
  <si>
    <t>مصرف الطيف الاسلامي</t>
  </si>
  <si>
    <t>BINI</t>
  </si>
  <si>
    <t>SAEI</t>
  </si>
  <si>
    <t>Al-Ameen Estate Investment</t>
  </si>
  <si>
    <t>Iraq Noor Islamic Bank</t>
  </si>
  <si>
    <t>AMEF</t>
  </si>
  <si>
    <t>Middle East for Production- Fish</t>
  </si>
  <si>
    <t>NGIR</t>
  </si>
  <si>
    <t>BERI</t>
  </si>
  <si>
    <t>Erbil Investment &amp; FinanceBank</t>
  </si>
  <si>
    <t>NAHF</t>
  </si>
  <si>
    <t xml:space="preserve">Gulf Insurance </t>
  </si>
  <si>
    <t>SMOF</t>
  </si>
  <si>
    <t>الموصل لمدن الالعاب</t>
  </si>
  <si>
    <t>HSAD</t>
  </si>
  <si>
    <t>SBAG</t>
  </si>
  <si>
    <t>AL-Badia for General Trans</t>
  </si>
  <si>
    <t>Al-Sadeer Hotel</t>
  </si>
  <si>
    <t>Al-Mosul for funfairs</t>
  </si>
  <si>
    <t>AMAP</t>
  </si>
  <si>
    <t>Modern for Animal Production</t>
  </si>
  <si>
    <t>BUOI</t>
  </si>
  <si>
    <t>الاهلية للانتاج الزراعي</t>
  </si>
  <si>
    <t>AAHP</t>
  </si>
  <si>
    <t>Union Bank of Iraq</t>
  </si>
  <si>
    <t>Al-Ahlyia for Agricultural Production</t>
  </si>
  <si>
    <t>أسماء الشركات</t>
  </si>
  <si>
    <t>Company Name</t>
  </si>
  <si>
    <t>Banking Sector</t>
  </si>
  <si>
    <t>مصرف سومر التجاري</t>
  </si>
  <si>
    <t>BSUC</t>
  </si>
  <si>
    <t>Sumer Commerical Bank</t>
  </si>
  <si>
    <t>مصرف بابل</t>
  </si>
  <si>
    <t>BBAY</t>
  </si>
  <si>
    <t>موقوفة</t>
  </si>
  <si>
    <t>Babylon Bank</t>
  </si>
  <si>
    <t>مصرف الشمال</t>
  </si>
  <si>
    <t>BNOR</t>
  </si>
  <si>
    <t xml:space="preserve">North Bank              </t>
  </si>
  <si>
    <t>مصرف الاتحاد العراقي</t>
  </si>
  <si>
    <t>مصرف كوردستان</t>
  </si>
  <si>
    <t>المصرف المتحد</t>
  </si>
  <si>
    <t>united Bank For Invistment</t>
  </si>
  <si>
    <t>مصرف ايلاف الاسلامي</t>
  </si>
  <si>
    <t>BELF</t>
  </si>
  <si>
    <t>Elaf Islamic Bank</t>
  </si>
  <si>
    <t xml:space="preserve">مصرف عبر العراق </t>
  </si>
  <si>
    <t>BTRI</t>
  </si>
  <si>
    <t>Trans Iraq Bank Investment</t>
  </si>
  <si>
    <t>مصرف الائتمان العراقي</t>
  </si>
  <si>
    <t>Al Attaa Islamic Bank</t>
  </si>
  <si>
    <t xml:space="preserve">مصرف العربية الاسلامي </t>
  </si>
  <si>
    <t>BAAI</t>
  </si>
  <si>
    <t>Arab Islamic Bank</t>
  </si>
  <si>
    <t>مصرف زين العراق الاسلامي</t>
  </si>
  <si>
    <t>BZII</t>
  </si>
  <si>
    <t>Zain Al-Iraq Isiamic Bank</t>
  </si>
  <si>
    <t xml:space="preserve">مصرف نور العراق الاسلامي </t>
  </si>
  <si>
    <t>المصرف الدولي الاسلامي</t>
  </si>
  <si>
    <t>المصرف العالم الاسلامي</t>
  </si>
  <si>
    <t>BWOR</t>
  </si>
  <si>
    <t>World Islamic Bank</t>
  </si>
  <si>
    <t xml:space="preserve">مصرف القابض الاسلامي </t>
  </si>
  <si>
    <t>BQAB</t>
  </si>
  <si>
    <t>Al- Qabidh Isiamic Bank</t>
  </si>
  <si>
    <t xml:space="preserve">مصرف التنمية الدولي </t>
  </si>
  <si>
    <t>BIDB</t>
  </si>
  <si>
    <t>International Development Bank</t>
  </si>
  <si>
    <t>مصرف الاقليم التجاري</t>
  </si>
  <si>
    <t>BRTB</t>
  </si>
  <si>
    <t>Region Trade Bank</t>
  </si>
  <si>
    <t>مصرف الثقة</t>
  </si>
  <si>
    <t>BTRU</t>
  </si>
  <si>
    <t>Trust International  IslamIc Bank</t>
  </si>
  <si>
    <t>مصرف اربيل</t>
  </si>
  <si>
    <t>مصرف الجنوب</t>
  </si>
  <si>
    <t>BJAB</t>
  </si>
  <si>
    <t>Al Janoob Islamic Bank Investment</t>
  </si>
  <si>
    <t>مصرف آسيا العراق</t>
  </si>
  <si>
    <t>BAIB</t>
  </si>
  <si>
    <t>Asia Al Iraq Islamic Bank for Investment</t>
  </si>
  <si>
    <t>مصرف القرطاس</t>
  </si>
  <si>
    <t>BQUR</t>
  </si>
  <si>
    <t xml:space="preserve">Al-Qurtas Isiamic Bank </t>
  </si>
  <si>
    <t>AlTaif Islamic Bank</t>
  </si>
  <si>
    <t>مصرف امين العراق</t>
  </si>
  <si>
    <t>BAME</t>
  </si>
  <si>
    <t>Ameen al-Iraq Bank For  islamic bank</t>
  </si>
  <si>
    <t>مصرف المستشار الاسلامي</t>
  </si>
  <si>
    <t>BMUI</t>
  </si>
  <si>
    <t>Al-Mustashar Islamic Bank</t>
  </si>
  <si>
    <t>مصرف الراجح الاسلامي</t>
  </si>
  <si>
    <t>BRAJ</t>
  </si>
  <si>
    <t xml:space="preserve">Al-Rajih Islamic Bank </t>
  </si>
  <si>
    <t>مصرف الانصاري الاسلامي</t>
  </si>
  <si>
    <t>BANS</t>
  </si>
  <si>
    <t xml:space="preserve">Al Anssari Islamic Bank </t>
  </si>
  <si>
    <t xml:space="preserve">مصرف المشرق العربي </t>
  </si>
  <si>
    <t>BAMS</t>
  </si>
  <si>
    <t>Al-Mashreq Al-Arabi Islamic Bank</t>
  </si>
  <si>
    <t>Telecommunication Sector</t>
  </si>
  <si>
    <t>Al-Khatem Telecommunication</t>
  </si>
  <si>
    <t>الامين للتأمين</t>
  </si>
  <si>
    <t>دار السلام للتأمين</t>
  </si>
  <si>
    <t>الاهلية للتأمين</t>
  </si>
  <si>
    <t>Ahlia Insurance</t>
  </si>
  <si>
    <t>الخليج للتأمين</t>
  </si>
  <si>
    <t xml:space="preserve">الحمراء للتأمين </t>
  </si>
  <si>
    <t>NHAM</t>
  </si>
  <si>
    <t>Al-Hamraa for Insurance</t>
  </si>
  <si>
    <t xml:space="preserve">الوئام للاستثمار المالي </t>
  </si>
  <si>
    <t>VWIF</t>
  </si>
  <si>
    <t>AL-Wiaam for Financial Investment</t>
  </si>
  <si>
    <t>الزوراء للاستثمار المالي</t>
  </si>
  <si>
    <t>VZAF</t>
  </si>
  <si>
    <t>Al-Zawraa for Finanical Investment</t>
  </si>
  <si>
    <t>الخير للاستثمار المالي</t>
  </si>
  <si>
    <t>VKHF</t>
  </si>
  <si>
    <t>Alkhair for financial Investment</t>
  </si>
  <si>
    <t xml:space="preserve">الباتك للاستثمارات المالية </t>
  </si>
  <si>
    <t>VBAT</t>
  </si>
  <si>
    <t>AL- Batek Investment</t>
  </si>
  <si>
    <t>بين النهرين للاستثمارات المالية</t>
  </si>
  <si>
    <t>VMES</t>
  </si>
  <si>
    <t>Bain Al-Nahrain Financial Investment</t>
  </si>
  <si>
    <t>قطاع الخدمات</t>
  </si>
  <si>
    <t>العاب الكرخ السياحية</t>
  </si>
  <si>
    <t>النخبة للمقاولات العامة</t>
  </si>
  <si>
    <t>العراقية للنقل البري</t>
  </si>
  <si>
    <t>SILT</t>
  </si>
  <si>
    <t xml:space="preserve">Iraqi Land Transport </t>
  </si>
  <si>
    <t>نقل المنتجات النفطية</t>
  </si>
  <si>
    <t>البادية للنقل العام</t>
  </si>
  <si>
    <t>الامين للاستثمارات العقارية</t>
  </si>
  <si>
    <t xml:space="preserve">Rehab Karbala </t>
  </si>
  <si>
    <t>إبداع الشرق الاوسط</t>
  </si>
  <si>
    <t>SIBD</t>
  </si>
  <si>
    <t>Ibdaa Al-Sharq Al-Awsat</t>
  </si>
  <si>
    <t>بغداد لصناعة مواد التغليف</t>
  </si>
  <si>
    <t>IBPM</t>
  </si>
  <si>
    <t>Baghdad for Packing Materials</t>
  </si>
  <si>
    <t>الهلال الصناعية</t>
  </si>
  <si>
    <t xml:space="preserve">الصناعات الخفيفة </t>
  </si>
  <si>
    <t>ITLI</t>
  </si>
  <si>
    <t>The Light Industries</t>
  </si>
  <si>
    <t>الصناعات الكيمياوية والبلاستيكية</t>
  </si>
  <si>
    <t>المعدنية والدراجات</t>
  </si>
  <si>
    <t>الصنائع الكيمياوية العصرية</t>
  </si>
  <si>
    <t>IMCI</t>
  </si>
  <si>
    <t>Modern chemical industries</t>
  </si>
  <si>
    <t xml:space="preserve">المواد الانشائية الحديثة </t>
  </si>
  <si>
    <t>صناعات الاثاث المنزلي</t>
  </si>
  <si>
    <t>قطاع الفنادق والسياحة</t>
  </si>
  <si>
    <t>سد الموصل السياحية</t>
  </si>
  <si>
    <t>HTVM</t>
  </si>
  <si>
    <t>Tourist Village of Mosul dam</t>
  </si>
  <si>
    <t>فندق  السدير</t>
  </si>
  <si>
    <t>فندق اشور</t>
  </si>
  <si>
    <t>قطاع الزراعة</t>
  </si>
  <si>
    <t>الحديثة للانتاج الحيواني</t>
  </si>
  <si>
    <t>الشرق الاوسط للاسماك</t>
  </si>
  <si>
    <t>العراقية لانتاج البذور</t>
  </si>
  <si>
    <t>انتاج وتسويق اللحوم</t>
  </si>
  <si>
    <t>AIPM</t>
  </si>
  <si>
    <t>Iraqi Products Marketing Meat</t>
  </si>
  <si>
    <t>تسويق المنتجات الزراعية</t>
  </si>
  <si>
    <t>بابل للإنتاج الحيواني والنباتي</t>
  </si>
  <si>
    <t>ABAP</t>
  </si>
  <si>
    <t xml:space="preserve">Babil Animal &amp; Vegetable Production </t>
  </si>
  <si>
    <t>الريباس للدواجن والاعلاف</t>
  </si>
  <si>
    <t>AREB</t>
  </si>
  <si>
    <t>Al-Ribas for Poultry and Fodder</t>
  </si>
  <si>
    <t>BMAL</t>
  </si>
  <si>
    <t>مصرف المال الإسلامي</t>
  </si>
  <si>
    <t>AL- Mal Islamic Bank</t>
  </si>
  <si>
    <t>المصرف التجاري العراقي الاسلامي</t>
  </si>
  <si>
    <t xml:space="preserve">نقل المنتجات النفطية </t>
  </si>
  <si>
    <t xml:space="preserve">مجموع المصارف </t>
  </si>
  <si>
    <t xml:space="preserve">الصناعات الالكترونية </t>
  </si>
  <si>
    <t xml:space="preserve">الوطنية الاستثمارات السياحية </t>
  </si>
  <si>
    <t>Service Sector</t>
  </si>
  <si>
    <t>ـــــ</t>
  </si>
  <si>
    <t xml:space="preserve">الأمين للتأمين </t>
  </si>
  <si>
    <t>فندق أشور</t>
  </si>
  <si>
    <t>مجموع  قطاع الصناعة</t>
  </si>
  <si>
    <t>آسيا سيل للاتصالات</t>
  </si>
  <si>
    <t xml:space="preserve">  </t>
  </si>
  <si>
    <t>مصرف الشرق الأوسط</t>
  </si>
  <si>
    <t xml:space="preserve">الهلال الصناعية </t>
  </si>
  <si>
    <t xml:space="preserve">الامين للاستثمارات العقارية </t>
  </si>
  <si>
    <t>الوطنية للاستثمارات السياحية</t>
  </si>
  <si>
    <t xml:space="preserve">مجموع قطاع الخدمات </t>
  </si>
  <si>
    <t xml:space="preserve">الكندي لانتاج اللقاحات البيطرية </t>
  </si>
  <si>
    <t xml:space="preserve">مدينة العاب الكرخ السياحية </t>
  </si>
  <si>
    <t xml:space="preserve">الخازر لانتاج المواد الانشائية </t>
  </si>
  <si>
    <t xml:space="preserve">العراقية لانتاج وتسويق اللحوم </t>
  </si>
  <si>
    <t xml:space="preserve">مصرف بغداد </t>
  </si>
  <si>
    <t>المصرف المتحد للاستثمار</t>
  </si>
  <si>
    <t xml:space="preserve">مصرف الاقتصاد للاستثمار </t>
  </si>
  <si>
    <t xml:space="preserve">الموصل لمدن الالعاب </t>
  </si>
  <si>
    <t>مصرف عبر العراق للاستثمار</t>
  </si>
  <si>
    <t>مصرف الدولي الاسلامي</t>
  </si>
  <si>
    <t>الكيمياوية والبلاستيكية</t>
  </si>
  <si>
    <t>الخليج للتأمين وأعادة التامين</t>
  </si>
  <si>
    <t>مصرف الاستثمار</t>
  </si>
  <si>
    <t>مصرف كوردستان الدولي الاسلامي</t>
  </si>
  <si>
    <t xml:space="preserve">الحديثة للانتاج الحيواني </t>
  </si>
  <si>
    <t xml:space="preserve">سد الموصل السياحية </t>
  </si>
  <si>
    <t xml:space="preserve">البادية للنقل العام </t>
  </si>
  <si>
    <t>الوطنية لصناعات الاثاث المنزلي</t>
  </si>
  <si>
    <t xml:space="preserve">مصرف اشور الدولي </t>
  </si>
  <si>
    <t xml:space="preserve">النخبة للمقاولات العامة </t>
  </si>
  <si>
    <t xml:space="preserve">     2026/2/12 - 2026/2/8 تقرير التداول الأسبوعي </t>
  </si>
  <si>
    <t>Weekly Trading Report 8/2/2026 - 12/2/2026</t>
  </si>
  <si>
    <t xml:space="preserve">     2026/2/12 - 2026/2/8 ISX-OTC تقرير التداول الأسبوعي /المنصة     </t>
  </si>
  <si>
    <t xml:space="preserve">Over The Counter Platform (OTC) Weekly Trading Report 8/2/2026 - 12/2/2026 </t>
  </si>
  <si>
    <t>التقرير الاسبوعي لتداول الاسهم المشتراة لغير العراقيين في السوق العراق للاوراق المالية 2026/2/8 - 2026/2/12</t>
  </si>
  <si>
    <t>Non-Iraqi Weekly Trading Report (Buy) 8/2/2026 - 12/2/2026</t>
  </si>
  <si>
    <t>التقرير الاسبوعي لتداول الاسهم المباعة من غير العراقيين في السوق العراق للاوراق المالية 2026/2/8 - 2026/2/12</t>
  </si>
  <si>
    <t>Non-Iraqi Weekly Trading Report (Sell)  8/2/2026 - 12/2/2026</t>
  </si>
  <si>
    <t xml:space="preserve"> أسعار الاغلاق لاسهم الشركات المساهمة المدرجة للفترة 2026/2/8 - 2026/2/12</t>
  </si>
  <si>
    <t>Closing prices for the  listed companies from 8/2/2026 - 12/2/2026</t>
  </si>
  <si>
    <t>2026/2/12 - 2026/2/8 تقرير التداول الأسبوعي /المنصة الثالثة</t>
  </si>
  <si>
    <t xml:space="preserve">Undisclosed Platform Weekly Trading Report 8/2/2026 - 12/2/2026            </t>
  </si>
  <si>
    <t>2026/2/12 - 2026/2/8 تقرير التداول الأسبوعي / المنصة الثانية</t>
  </si>
  <si>
    <t xml:space="preserve">Second Platform Weekly Trading Report 8/2/2026 - 12/2/2026 </t>
  </si>
  <si>
    <t xml:space="preserve">      2026/2/12 - 2026/2/8 تقرير التداول الأسبوعي / المنصة النظامية</t>
  </si>
  <si>
    <t xml:space="preserve">   Weekly Trading Report / Regular 8/2/2026 - 12/2/2026 </t>
  </si>
  <si>
    <t>العراقية لصناعات الكارتون</t>
  </si>
  <si>
    <t>الصناعات المعدنية والدراجات</t>
  </si>
  <si>
    <t>رحاب كربلاء للمقاولات</t>
  </si>
  <si>
    <t xml:space="preserve">التقرير الاسبوعي لتداول الاسهم المباعة من غير العراقيين في منصة ISX-OTC </t>
  </si>
  <si>
    <t xml:space="preserve">الاسهم المتداولة  </t>
  </si>
  <si>
    <t>Company Names</t>
  </si>
  <si>
    <t>Total Bank sector</t>
  </si>
  <si>
    <t>المجموع الكلي</t>
  </si>
  <si>
    <t>Grand Total</t>
  </si>
  <si>
    <t>Non-Iraqi Weekly Trading Report (Sell) 8/2/2026- 12/2/2026</t>
  </si>
  <si>
    <t>Bank Of Baghdad</t>
  </si>
  <si>
    <t xml:space="preserve">المصرف الاهلي العراقي </t>
  </si>
  <si>
    <t xml:space="preserve">National Bank Of Iraq </t>
  </si>
  <si>
    <t>Al-Mansour Bank</t>
  </si>
  <si>
    <t xml:space="preserve">قطاع الاتصالات </t>
  </si>
  <si>
    <t>اسيا سيل للاتصالات</t>
  </si>
  <si>
    <t xml:space="preserve">Asia cell </t>
  </si>
  <si>
    <t xml:space="preserve">مجموع قطاع الاتصالات </t>
  </si>
  <si>
    <t>Total Telecommunication sector</t>
  </si>
  <si>
    <t>AL-Nukhba for General  Construction</t>
  </si>
  <si>
    <t>Total Service sector</t>
  </si>
  <si>
    <t xml:space="preserve">قطاع الصناعة </t>
  </si>
  <si>
    <t xml:space="preserve">مجموع قطاع الصناعة </t>
  </si>
  <si>
    <t>Total Industry sector</t>
  </si>
  <si>
    <t xml:space="preserve">مصرف الوركاء للاستثمار و التمويل </t>
  </si>
  <si>
    <t>Warka Bank for inv.&amp;Finance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</si>
</sst>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(* #,##0.00_);_(* \(#,##0.00\);_(* &quot;-&quot;??_);_(@_)"/>
    <numFmt numFmtId="164" formatCode="_-* #,##0.00_-;_-* #,##0.00\-;_-* &quot;-&quot;??_-;_-@_-"/>
    <numFmt numFmtId="165" formatCode="0.000"/>
    <numFmt numFmtId="166" formatCode="#,##0.000"/>
    <numFmt numFmtId="167" formatCode="yyyy/m/dd"/>
    <numFmt numFmtId="168" formatCode="_-* #,##0_-;_-* #,##0\-;_-* &quot;-&quot;??_-;_-@_-"/>
  </numFmts>
  <fonts count="94">
    <font>
      <sz val="10"/>
      <name val="Arial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.5"/>
      <name val="Arial"/>
      <family val="2"/>
    </font>
    <font>
      <sz val="11"/>
      <color indexed="8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scheme val="minor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scheme val="minor"/>
    </font>
    <font>
      <sz val="11"/>
      <color rgb="FF9C6500"/>
      <name val="Calibri"/>
      <family val="2"/>
      <charset val="178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  <charset val="178"/>
      <scheme val="minor"/>
    </font>
    <font>
      <b/>
      <sz val="18"/>
      <color rgb="FF002060"/>
      <name val="Calibri"/>
      <family val="2"/>
      <scheme val="minor"/>
    </font>
    <font>
      <sz val="10.5"/>
      <color rgb="FF002060"/>
      <name val="Arial"/>
      <family val="2"/>
    </font>
    <font>
      <b/>
      <sz val="10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sz val="10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sz val="10"/>
      <color theme="3" tint="-0.249977111117893"/>
      <name val="Calibri"/>
      <family val="2"/>
      <scheme val="minor"/>
    </font>
    <font>
      <b/>
      <sz val="11"/>
      <color rgb="FF002060"/>
      <name val="Calibri"/>
      <family val="2"/>
    </font>
    <font>
      <b/>
      <sz val="14"/>
      <color rgb="FF002060"/>
      <name val="Calibri"/>
      <family val="2"/>
      <scheme val="minor"/>
    </font>
    <font>
      <sz val="14"/>
      <color rgb="FF002060"/>
      <name val="Arial"/>
      <family val="2"/>
    </font>
    <font>
      <b/>
      <sz val="13"/>
      <color rgb="FF00206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1"/>
      <color rgb="FF002060"/>
      <name val="Calibri"/>
      <family val="2"/>
    </font>
    <font>
      <sz val="12"/>
      <name val="Arial"/>
      <family val="2"/>
    </font>
    <font>
      <sz val="13"/>
      <color rgb="FF002060"/>
      <name val="Calibri"/>
      <family val="2"/>
      <scheme val="minor"/>
    </font>
    <font>
      <b/>
      <sz val="10.5"/>
      <name val="Arial"/>
      <family val="2"/>
    </font>
    <font>
      <sz val="12"/>
      <color theme="1"/>
      <name val="Times New Roman"/>
      <family val="2"/>
    </font>
    <font>
      <b/>
      <sz val="12"/>
      <color indexed="56"/>
      <name val="Calibri"/>
      <family val="2"/>
      <scheme val="minor"/>
    </font>
    <font>
      <b/>
      <sz val="12"/>
      <color theme="4" tint="-0.499984740745262"/>
      <name val="Calibri"/>
      <family val="2"/>
      <scheme val="minor"/>
    </font>
    <font>
      <b/>
      <sz val="12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12"/>
      </patternFill>
    </fill>
  </fills>
  <borders count="6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 style="thin">
        <color theme="1"/>
      </bottom>
      <diagonal/>
    </border>
    <border>
      <left/>
      <right style="thin">
        <color theme="1"/>
      </right>
      <top style="thin">
        <color theme="0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0"/>
      </bottom>
      <diagonal/>
    </border>
    <border>
      <left style="thin">
        <color theme="1"/>
      </left>
      <right/>
      <top style="thin">
        <color theme="0"/>
      </top>
      <bottom style="thin">
        <color theme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theme="0"/>
      </left>
      <right/>
      <top/>
      <bottom/>
      <diagonal/>
    </border>
    <border>
      <left style="thin">
        <color theme="1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64"/>
      </right>
      <top style="thin">
        <color indexed="1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722">
    <xf numFmtId="0" fontId="0" fillId="0" borderId="0"/>
    <xf numFmtId="0" fontId="35" fillId="25" borderId="0" applyNumberFormat="0" applyBorder="0" applyAlignment="0" applyProtection="0"/>
    <xf numFmtId="0" fontId="36" fillId="25" borderId="0" applyNumberFormat="0" applyBorder="0" applyAlignment="0" applyProtection="0"/>
    <xf numFmtId="0" fontId="17" fillId="2" borderId="0" applyNumberFormat="0" applyBorder="0" applyAlignment="0" applyProtection="0"/>
    <xf numFmtId="0" fontId="36" fillId="25" borderId="0" applyNumberFormat="0" applyBorder="0" applyAlignment="0" applyProtection="0"/>
    <xf numFmtId="0" fontId="35" fillId="26" borderId="0" applyNumberFormat="0" applyBorder="0" applyAlignment="0" applyProtection="0"/>
    <xf numFmtId="0" fontId="36" fillId="26" borderId="0" applyNumberFormat="0" applyBorder="0" applyAlignment="0" applyProtection="0"/>
    <xf numFmtId="0" fontId="17" fillId="3" borderId="0" applyNumberFormat="0" applyBorder="0" applyAlignment="0" applyProtection="0"/>
    <xf numFmtId="0" fontId="36" fillId="26" borderId="0" applyNumberFormat="0" applyBorder="0" applyAlignment="0" applyProtection="0"/>
    <xf numFmtId="0" fontId="35" fillId="27" borderId="0" applyNumberFormat="0" applyBorder="0" applyAlignment="0" applyProtection="0"/>
    <xf numFmtId="0" fontId="36" fillId="27" borderId="0" applyNumberFormat="0" applyBorder="0" applyAlignment="0" applyProtection="0"/>
    <xf numFmtId="0" fontId="17" fillId="4" borderId="0" applyNumberFormat="0" applyBorder="0" applyAlignment="0" applyProtection="0"/>
    <xf numFmtId="0" fontId="36" fillId="27" borderId="0" applyNumberFormat="0" applyBorder="0" applyAlignment="0" applyProtection="0"/>
    <xf numFmtId="0" fontId="35" fillId="28" borderId="0" applyNumberFormat="0" applyBorder="0" applyAlignment="0" applyProtection="0"/>
    <xf numFmtId="0" fontId="36" fillId="28" borderId="0" applyNumberFormat="0" applyBorder="0" applyAlignment="0" applyProtection="0"/>
    <xf numFmtId="0" fontId="17" fillId="5" borderId="0" applyNumberFormat="0" applyBorder="0" applyAlignment="0" applyProtection="0"/>
    <xf numFmtId="0" fontId="36" fillId="28" borderId="0" applyNumberFormat="0" applyBorder="0" applyAlignment="0" applyProtection="0"/>
    <xf numFmtId="0" fontId="35" fillId="29" borderId="0" applyNumberFormat="0" applyBorder="0" applyAlignment="0" applyProtection="0"/>
    <xf numFmtId="0" fontId="36" fillId="29" borderId="0" applyNumberFormat="0" applyBorder="0" applyAlignment="0" applyProtection="0"/>
    <xf numFmtId="0" fontId="17" fillId="6" borderId="0" applyNumberFormat="0" applyBorder="0" applyAlignment="0" applyProtection="0"/>
    <xf numFmtId="0" fontId="36" fillId="29" borderId="0" applyNumberFormat="0" applyBorder="0" applyAlignment="0" applyProtection="0"/>
    <xf numFmtId="0" fontId="35" fillId="30" borderId="0" applyNumberFormat="0" applyBorder="0" applyAlignment="0" applyProtection="0"/>
    <xf numFmtId="0" fontId="36" fillId="30" borderId="0" applyNumberFormat="0" applyBorder="0" applyAlignment="0" applyProtection="0"/>
    <xf numFmtId="0" fontId="17" fillId="7" borderId="0" applyNumberFormat="0" applyBorder="0" applyAlignment="0" applyProtection="0"/>
    <xf numFmtId="0" fontId="36" fillId="30" borderId="0" applyNumberFormat="0" applyBorder="0" applyAlignment="0" applyProtection="0"/>
    <xf numFmtId="0" fontId="35" fillId="31" borderId="0" applyNumberFormat="0" applyBorder="0" applyAlignment="0" applyProtection="0"/>
    <xf numFmtId="0" fontId="36" fillId="31" borderId="0" applyNumberFormat="0" applyBorder="0" applyAlignment="0" applyProtection="0"/>
    <xf numFmtId="0" fontId="17" fillId="8" borderId="0" applyNumberFormat="0" applyBorder="0" applyAlignment="0" applyProtection="0"/>
    <xf numFmtId="0" fontId="36" fillId="31" borderId="0" applyNumberFormat="0" applyBorder="0" applyAlignment="0" applyProtection="0"/>
    <xf numFmtId="0" fontId="35" fillId="32" borderId="0" applyNumberFormat="0" applyBorder="0" applyAlignment="0" applyProtection="0"/>
    <xf numFmtId="0" fontId="36" fillId="32" borderId="0" applyNumberFormat="0" applyBorder="0" applyAlignment="0" applyProtection="0"/>
    <xf numFmtId="0" fontId="17" fillId="9" borderId="0" applyNumberFormat="0" applyBorder="0" applyAlignment="0" applyProtection="0"/>
    <xf numFmtId="0" fontId="36" fillId="32" borderId="0" applyNumberFormat="0" applyBorder="0" applyAlignment="0" applyProtection="0"/>
    <xf numFmtId="0" fontId="35" fillId="33" borderId="0" applyNumberFormat="0" applyBorder="0" applyAlignment="0" applyProtection="0"/>
    <xf numFmtId="0" fontId="36" fillId="33" borderId="0" applyNumberFormat="0" applyBorder="0" applyAlignment="0" applyProtection="0"/>
    <xf numFmtId="0" fontId="17" fillId="10" borderId="0" applyNumberFormat="0" applyBorder="0" applyAlignment="0" applyProtection="0"/>
    <xf numFmtId="0" fontId="36" fillId="33" borderId="0" applyNumberFormat="0" applyBorder="0" applyAlignment="0" applyProtection="0"/>
    <xf numFmtId="0" fontId="35" fillId="34" borderId="0" applyNumberFormat="0" applyBorder="0" applyAlignment="0" applyProtection="0"/>
    <xf numFmtId="0" fontId="36" fillId="34" borderId="0" applyNumberFormat="0" applyBorder="0" applyAlignment="0" applyProtection="0"/>
    <xf numFmtId="0" fontId="17" fillId="5" borderId="0" applyNumberFormat="0" applyBorder="0" applyAlignment="0" applyProtection="0"/>
    <xf numFmtId="0" fontId="36" fillId="34" borderId="0" applyNumberFormat="0" applyBorder="0" applyAlignment="0" applyProtection="0"/>
    <xf numFmtId="0" fontId="35" fillId="35" borderId="0" applyNumberFormat="0" applyBorder="0" applyAlignment="0" applyProtection="0"/>
    <xf numFmtId="0" fontId="36" fillId="35" borderId="0" applyNumberFormat="0" applyBorder="0" applyAlignment="0" applyProtection="0"/>
    <xf numFmtId="0" fontId="17" fillId="8" borderId="0" applyNumberFormat="0" applyBorder="0" applyAlignment="0" applyProtection="0"/>
    <xf numFmtId="0" fontId="36" fillId="35" borderId="0" applyNumberFormat="0" applyBorder="0" applyAlignment="0" applyProtection="0"/>
    <xf numFmtId="0" fontId="35" fillId="36" borderId="0" applyNumberFormat="0" applyBorder="0" applyAlignment="0" applyProtection="0"/>
    <xf numFmtId="0" fontId="36" fillId="36" borderId="0" applyNumberFormat="0" applyBorder="0" applyAlignment="0" applyProtection="0"/>
    <xf numFmtId="0" fontId="17" fillId="11" borderId="0" applyNumberFormat="0" applyBorder="0" applyAlignment="0" applyProtection="0"/>
    <xf numFmtId="0" fontId="36" fillId="36" borderId="0" applyNumberFormat="0" applyBorder="0" applyAlignment="0" applyProtection="0"/>
    <xf numFmtId="0" fontId="37" fillId="37" borderId="0" applyNumberFormat="0" applyBorder="0" applyAlignment="0" applyProtection="0"/>
    <xf numFmtId="0" fontId="38" fillId="37" borderId="0" applyNumberFormat="0" applyBorder="0" applyAlignment="0" applyProtection="0"/>
    <xf numFmtId="0" fontId="19" fillId="12" borderId="0" applyNumberFormat="0" applyBorder="0" applyAlignment="0" applyProtection="0"/>
    <xf numFmtId="0" fontId="38" fillId="37" borderId="0" applyNumberFormat="0" applyBorder="0" applyAlignment="0" applyProtection="0"/>
    <xf numFmtId="0" fontId="37" fillId="38" borderId="0" applyNumberFormat="0" applyBorder="0" applyAlignment="0" applyProtection="0"/>
    <xf numFmtId="0" fontId="38" fillId="38" borderId="0" applyNumberFormat="0" applyBorder="0" applyAlignment="0" applyProtection="0"/>
    <xf numFmtId="0" fontId="19" fillId="9" borderId="0" applyNumberFormat="0" applyBorder="0" applyAlignment="0" applyProtection="0"/>
    <xf numFmtId="0" fontId="38" fillId="38" borderId="0" applyNumberFormat="0" applyBorder="0" applyAlignment="0" applyProtection="0"/>
    <xf numFmtId="0" fontId="37" fillId="39" borderId="0" applyNumberFormat="0" applyBorder="0" applyAlignment="0" applyProtection="0"/>
    <xf numFmtId="0" fontId="38" fillId="39" borderId="0" applyNumberFormat="0" applyBorder="0" applyAlignment="0" applyProtection="0"/>
    <xf numFmtId="0" fontId="19" fillId="10" borderId="0" applyNumberFormat="0" applyBorder="0" applyAlignment="0" applyProtection="0"/>
    <xf numFmtId="0" fontId="38" fillId="39" borderId="0" applyNumberFormat="0" applyBorder="0" applyAlignment="0" applyProtection="0"/>
    <xf numFmtId="0" fontId="37" fillId="40" borderId="0" applyNumberFormat="0" applyBorder="0" applyAlignment="0" applyProtection="0"/>
    <xf numFmtId="0" fontId="38" fillId="40" borderId="0" applyNumberFormat="0" applyBorder="0" applyAlignment="0" applyProtection="0"/>
    <xf numFmtId="0" fontId="19" fillId="13" borderId="0" applyNumberFormat="0" applyBorder="0" applyAlignment="0" applyProtection="0"/>
    <xf numFmtId="0" fontId="38" fillId="40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19" fillId="14" borderId="0" applyNumberFormat="0" applyBorder="0" applyAlignment="0" applyProtection="0"/>
    <xf numFmtId="0" fontId="38" fillId="41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19" fillId="15" borderId="0" applyNumberFormat="0" applyBorder="0" applyAlignment="0" applyProtection="0"/>
    <xf numFmtId="0" fontId="38" fillId="42" borderId="0" applyNumberFormat="0" applyBorder="0" applyAlignment="0" applyProtection="0"/>
    <xf numFmtId="0" fontId="37" fillId="43" borderId="0" applyNumberFormat="0" applyBorder="0" applyAlignment="0" applyProtection="0"/>
    <xf numFmtId="0" fontId="38" fillId="43" borderId="0" applyNumberFormat="0" applyBorder="0" applyAlignment="0" applyProtection="0"/>
    <xf numFmtId="0" fontId="19" fillId="16" borderId="0" applyNumberFormat="0" applyBorder="0" applyAlignment="0" applyProtection="0"/>
    <xf numFmtId="0" fontId="38" fillId="43" borderId="0" applyNumberFormat="0" applyBorder="0" applyAlignment="0" applyProtection="0"/>
    <xf numFmtId="0" fontId="37" fillId="44" borderId="0" applyNumberFormat="0" applyBorder="0" applyAlignment="0" applyProtection="0"/>
    <xf numFmtId="0" fontId="38" fillId="44" borderId="0" applyNumberFormat="0" applyBorder="0" applyAlignment="0" applyProtection="0"/>
    <xf numFmtId="0" fontId="19" fillId="17" borderId="0" applyNumberFormat="0" applyBorder="0" applyAlignment="0" applyProtection="0"/>
    <xf numFmtId="0" fontId="38" fillId="44" borderId="0" applyNumberFormat="0" applyBorder="0" applyAlignment="0" applyProtection="0"/>
    <xf numFmtId="0" fontId="37" fillId="45" borderId="0" applyNumberFormat="0" applyBorder="0" applyAlignment="0" applyProtection="0"/>
    <xf numFmtId="0" fontId="38" fillId="45" borderId="0" applyNumberFormat="0" applyBorder="0" applyAlignment="0" applyProtection="0"/>
    <xf numFmtId="0" fontId="19" fillId="18" borderId="0" applyNumberFormat="0" applyBorder="0" applyAlignment="0" applyProtection="0"/>
    <xf numFmtId="0" fontId="38" fillId="45" borderId="0" applyNumberFormat="0" applyBorder="0" applyAlignment="0" applyProtection="0"/>
    <xf numFmtId="0" fontId="37" fillId="46" borderId="0" applyNumberFormat="0" applyBorder="0" applyAlignment="0" applyProtection="0"/>
    <xf numFmtId="0" fontId="38" fillId="46" borderId="0" applyNumberFormat="0" applyBorder="0" applyAlignment="0" applyProtection="0"/>
    <xf numFmtId="0" fontId="19" fillId="13" borderId="0" applyNumberFormat="0" applyBorder="0" applyAlignment="0" applyProtection="0"/>
    <xf numFmtId="0" fontId="38" fillId="46" borderId="0" applyNumberFormat="0" applyBorder="0" applyAlignment="0" applyProtection="0"/>
    <xf numFmtId="0" fontId="37" fillId="47" borderId="0" applyNumberFormat="0" applyBorder="0" applyAlignment="0" applyProtection="0"/>
    <xf numFmtId="0" fontId="38" fillId="47" borderId="0" applyNumberFormat="0" applyBorder="0" applyAlignment="0" applyProtection="0"/>
    <xf numFmtId="0" fontId="19" fillId="14" borderId="0" applyNumberFormat="0" applyBorder="0" applyAlignment="0" applyProtection="0"/>
    <xf numFmtId="0" fontId="38" fillId="47" borderId="0" applyNumberFormat="0" applyBorder="0" applyAlignment="0" applyProtection="0"/>
    <xf numFmtId="0" fontId="37" fillId="48" borderId="0" applyNumberFormat="0" applyBorder="0" applyAlignment="0" applyProtection="0"/>
    <xf numFmtId="0" fontId="38" fillId="48" borderId="0" applyNumberFormat="0" applyBorder="0" applyAlignment="0" applyProtection="0"/>
    <xf numFmtId="0" fontId="19" fillId="19" borderId="0" applyNumberFormat="0" applyBorder="0" applyAlignment="0" applyProtection="0"/>
    <xf numFmtId="0" fontId="38" fillId="48" borderId="0" applyNumberFormat="0" applyBorder="0" applyAlignment="0" applyProtection="0"/>
    <xf numFmtId="0" fontId="39" fillId="49" borderId="0" applyNumberFormat="0" applyBorder="0" applyAlignment="0" applyProtection="0"/>
    <xf numFmtId="0" fontId="40" fillId="49" borderId="0" applyNumberFormat="0" applyBorder="0" applyAlignment="0" applyProtection="0"/>
    <xf numFmtId="0" fontId="20" fillId="3" borderId="0" applyNumberFormat="0" applyBorder="0" applyAlignment="0" applyProtection="0"/>
    <xf numFmtId="0" fontId="40" fillId="49" borderId="0" applyNumberFormat="0" applyBorder="0" applyAlignment="0" applyProtection="0"/>
    <xf numFmtId="0" fontId="41" fillId="50" borderId="10" applyNumberFormat="0" applyAlignment="0" applyProtection="0"/>
    <xf numFmtId="0" fontId="42" fillId="50" borderId="10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21" fillId="20" borderId="1" applyNumberFormat="0" applyAlignment="0" applyProtection="0"/>
    <xf numFmtId="0" fontId="42" fillId="50" borderId="10" applyNumberFormat="0" applyAlignment="0" applyProtection="0"/>
    <xf numFmtId="0" fontId="43" fillId="51" borderId="11" applyNumberFormat="0" applyAlignment="0" applyProtection="0"/>
    <xf numFmtId="0" fontId="44" fillId="51" borderId="11" applyNumberFormat="0" applyAlignment="0" applyProtection="0"/>
    <xf numFmtId="0" fontId="22" fillId="21" borderId="2" applyNumberFormat="0" applyAlignment="0" applyProtection="0"/>
    <xf numFmtId="0" fontId="44" fillId="51" borderId="11" applyNumberFormat="0" applyAlignment="0" applyProtection="0"/>
    <xf numFmtId="164" fontId="12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52" borderId="0" applyNumberFormat="0" applyBorder="0" applyAlignment="0" applyProtection="0"/>
    <xf numFmtId="0" fontId="48" fillId="52" borderId="0" applyNumberFormat="0" applyBorder="0" applyAlignment="0" applyProtection="0"/>
    <xf numFmtId="0" fontId="24" fillId="4" borderId="0" applyNumberFormat="0" applyBorder="0" applyAlignment="0" applyProtection="0"/>
    <xf numFmtId="0" fontId="48" fillId="52" borderId="0" applyNumberFormat="0" applyBorder="0" applyAlignment="0" applyProtection="0"/>
    <xf numFmtId="0" fontId="49" fillId="0" borderId="12" applyNumberFormat="0" applyFill="0" applyAlignment="0" applyProtection="0"/>
    <xf numFmtId="0" fontId="50" fillId="0" borderId="12" applyNumberFormat="0" applyFill="0" applyAlignment="0" applyProtection="0"/>
    <xf numFmtId="0" fontId="25" fillId="0" borderId="3" applyNumberFormat="0" applyFill="0" applyAlignment="0" applyProtection="0"/>
    <xf numFmtId="0" fontId="50" fillId="0" borderId="12" applyNumberFormat="0" applyFill="0" applyAlignment="0" applyProtection="0"/>
    <xf numFmtId="0" fontId="51" fillId="0" borderId="13" applyNumberFormat="0" applyFill="0" applyAlignment="0" applyProtection="0"/>
    <xf numFmtId="0" fontId="52" fillId="0" borderId="13" applyNumberFormat="0" applyFill="0" applyAlignment="0" applyProtection="0"/>
    <xf numFmtId="0" fontId="26" fillId="0" borderId="4" applyNumberFormat="0" applyFill="0" applyAlignment="0" applyProtection="0"/>
    <xf numFmtId="0" fontId="52" fillId="0" borderId="13" applyNumberFormat="0" applyFill="0" applyAlignment="0" applyProtection="0"/>
    <xf numFmtId="0" fontId="53" fillId="0" borderId="14" applyNumberFormat="0" applyFill="0" applyAlignment="0" applyProtection="0"/>
    <xf numFmtId="0" fontId="54" fillId="0" borderId="14" applyNumberFormat="0" applyFill="0" applyAlignment="0" applyProtection="0"/>
    <xf numFmtId="0" fontId="18" fillId="0" borderId="5" applyNumberFormat="0" applyFill="0" applyAlignment="0" applyProtection="0"/>
    <xf numFmtId="0" fontId="54" fillId="0" borderId="14" applyNumberFormat="0" applyFill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55" fillId="53" borderId="10" applyNumberFormat="0" applyAlignment="0" applyProtection="0"/>
    <xf numFmtId="0" fontId="56" fillId="53" borderId="10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27" fillId="7" borderId="1" applyNumberFormat="0" applyAlignment="0" applyProtection="0"/>
    <xf numFmtId="0" fontId="56" fillId="53" borderId="10" applyNumberFormat="0" applyAlignment="0" applyProtection="0"/>
    <xf numFmtId="0" fontId="57" fillId="0" borderId="15" applyNumberFormat="0" applyFill="0" applyAlignment="0" applyProtection="0"/>
    <xf numFmtId="0" fontId="58" fillId="0" borderId="15" applyNumberFormat="0" applyFill="0" applyAlignment="0" applyProtection="0"/>
    <xf numFmtId="0" fontId="28" fillId="0" borderId="6" applyNumberFormat="0" applyFill="0" applyAlignment="0" applyProtection="0"/>
    <xf numFmtId="0" fontId="58" fillId="0" borderId="15" applyNumberFormat="0" applyFill="0" applyAlignment="0" applyProtection="0"/>
    <xf numFmtId="0" fontId="59" fillId="54" borderId="0" applyNumberFormat="0" applyBorder="0" applyAlignment="0" applyProtection="0"/>
    <xf numFmtId="0" fontId="60" fillId="54" borderId="0" applyNumberFormat="0" applyBorder="0" applyAlignment="0" applyProtection="0"/>
    <xf numFmtId="0" fontId="29" fillId="22" borderId="0" applyNumberFormat="0" applyBorder="0" applyAlignment="0" applyProtection="0"/>
    <xf numFmtId="0" fontId="60" fillId="54" borderId="0" applyNumberFormat="0" applyBorder="0" applyAlignment="0" applyProtection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1" fillId="0" borderId="0"/>
    <xf numFmtId="0" fontId="11" fillId="0" borderId="0"/>
    <xf numFmtId="0" fontId="35" fillId="0" borderId="0"/>
    <xf numFmtId="0" fontId="11" fillId="0" borderId="0"/>
    <xf numFmtId="0" fontId="11" fillId="0" borderId="0"/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2" fillId="0" borderId="0"/>
    <xf numFmtId="0" fontId="3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6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4" fillId="55" borderId="16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12" fillId="23" borderId="7" applyNumberFormat="0" applyFont="0" applyAlignment="0" applyProtection="0"/>
    <xf numFmtId="0" fontId="34" fillId="55" borderId="16" applyNumberFormat="0" applyFont="0" applyAlignment="0" applyProtection="0"/>
    <xf numFmtId="0" fontId="35" fillId="55" borderId="16" applyNumberFormat="0" applyFont="0" applyAlignment="0" applyProtection="0"/>
    <xf numFmtId="0" fontId="62" fillId="50" borderId="17" applyNumberFormat="0" applyAlignment="0" applyProtection="0"/>
    <xf numFmtId="0" fontId="63" fillId="50" borderId="17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30" fillId="20" borderId="8" applyNumberFormat="0" applyAlignment="0" applyProtection="0"/>
    <xf numFmtId="0" fontId="63" fillId="50" borderId="17" applyNumberFormat="0" applyAlignment="0" applyProtection="0"/>
    <xf numFmtId="0" fontId="64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18" applyNumberFormat="0" applyFill="0" applyAlignment="0" applyProtection="0"/>
    <xf numFmtId="0" fontId="67" fillId="0" borderId="18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32" fillId="0" borderId="9" applyNumberFormat="0" applyFill="0" applyAlignment="0" applyProtection="0"/>
    <xf numFmtId="0" fontId="67" fillId="0" borderId="18" applyNumberFormat="0" applyFill="0" applyAlignment="0" applyProtection="0"/>
    <xf numFmtId="0" fontId="68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10" fillId="25" borderId="0" applyNumberFormat="0" applyBorder="0" applyAlignment="0" applyProtection="0"/>
    <xf numFmtId="0" fontId="10" fillId="31" borderId="0" applyNumberFormat="0" applyBorder="0" applyAlignment="0" applyProtection="0"/>
    <xf numFmtId="0" fontId="10" fillId="26" borderId="0" applyNumberFormat="0" applyBorder="0" applyAlignment="0" applyProtection="0"/>
    <xf numFmtId="0" fontId="10" fillId="32" borderId="0" applyNumberFormat="0" applyBorder="0" applyAlignment="0" applyProtection="0"/>
    <xf numFmtId="0" fontId="10" fillId="27" borderId="0" applyNumberFormat="0" applyBorder="0" applyAlignment="0" applyProtection="0"/>
    <xf numFmtId="0" fontId="10" fillId="33" borderId="0" applyNumberFormat="0" applyBorder="0" applyAlignment="0" applyProtection="0"/>
    <xf numFmtId="0" fontId="10" fillId="28" borderId="0" applyNumberFormat="0" applyBorder="0" applyAlignment="0" applyProtection="0"/>
    <xf numFmtId="0" fontId="10" fillId="34" borderId="0" applyNumberFormat="0" applyBorder="0" applyAlignment="0" applyProtection="0"/>
    <xf numFmtId="0" fontId="10" fillId="29" borderId="0" applyNumberFormat="0" applyBorder="0" applyAlignment="0" applyProtection="0"/>
    <xf numFmtId="0" fontId="10" fillId="35" borderId="0" applyNumberFormat="0" applyBorder="0" applyAlignment="0" applyProtection="0"/>
    <xf numFmtId="0" fontId="10" fillId="30" borderId="0" applyNumberFormat="0" applyBorder="0" applyAlignment="0" applyProtection="0"/>
    <xf numFmtId="0" fontId="10" fillId="36" borderId="0" applyNumberFormat="0" applyBorder="0" applyAlignment="0" applyProtection="0"/>
    <xf numFmtId="0" fontId="10" fillId="0" borderId="0"/>
    <xf numFmtId="0" fontId="10" fillId="55" borderId="16" applyNumberFormat="0" applyFont="0" applyAlignment="0" applyProtection="0"/>
    <xf numFmtId="0" fontId="9" fillId="25" borderId="0" applyNumberFormat="0" applyBorder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32" borderId="0" applyNumberFormat="0" applyBorder="0" applyAlignment="0" applyProtection="0"/>
    <xf numFmtId="0" fontId="9" fillId="27" borderId="0" applyNumberFormat="0" applyBorder="0" applyAlignment="0" applyProtection="0"/>
    <xf numFmtId="0" fontId="9" fillId="33" borderId="0" applyNumberFormat="0" applyBorder="0" applyAlignment="0" applyProtection="0"/>
    <xf numFmtId="0" fontId="9" fillId="28" borderId="0" applyNumberFormat="0" applyBorder="0" applyAlignment="0" applyProtection="0"/>
    <xf numFmtId="0" fontId="9" fillId="34" borderId="0" applyNumberFormat="0" applyBorder="0" applyAlignment="0" applyProtection="0"/>
    <xf numFmtId="0" fontId="9" fillId="29" borderId="0" applyNumberFormat="0" applyBorder="0" applyAlignment="0" applyProtection="0"/>
    <xf numFmtId="0" fontId="9" fillId="35" borderId="0" applyNumberFormat="0" applyBorder="0" applyAlignment="0" applyProtection="0"/>
    <xf numFmtId="0" fontId="9" fillId="30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0" fontId="9" fillId="55" borderId="16" applyNumberFormat="0" applyFont="0" applyAlignment="0" applyProtection="0"/>
    <xf numFmtId="0" fontId="8" fillId="25" borderId="0" applyNumberFormat="0" applyBorder="0" applyAlignment="0" applyProtection="0"/>
    <xf numFmtId="0" fontId="8" fillId="31" borderId="0" applyNumberFormat="0" applyBorder="0" applyAlignment="0" applyProtection="0"/>
    <xf numFmtId="0" fontId="8" fillId="26" borderId="0" applyNumberFormat="0" applyBorder="0" applyAlignment="0" applyProtection="0"/>
    <xf numFmtId="0" fontId="8" fillId="32" borderId="0" applyNumberFormat="0" applyBorder="0" applyAlignment="0" applyProtection="0"/>
    <xf numFmtId="0" fontId="8" fillId="27" borderId="0" applyNumberFormat="0" applyBorder="0" applyAlignment="0" applyProtection="0"/>
    <xf numFmtId="0" fontId="8" fillId="33" borderId="0" applyNumberFormat="0" applyBorder="0" applyAlignment="0" applyProtection="0"/>
    <xf numFmtId="0" fontId="8" fillId="28" borderId="0" applyNumberFormat="0" applyBorder="0" applyAlignment="0" applyProtection="0"/>
    <xf numFmtId="0" fontId="8" fillId="34" borderId="0" applyNumberFormat="0" applyBorder="0" applyAlignment="0" applyProtection="0"/>
    <xf numFmtId="0" fontId="8" fillId="29" borderId="0" applyNumberFormat="0" applyBorder="0" applyAlignment="0" applyProtection="0"/>
    <xf numFmtId="0" fontId="8" fillId="35" borderId="0" applyNumberFormat="0" applyBorder="0" applyAlignment="0" applyProtection="0"/>
    <xf numFmtId="0" fontId="8" fillId="30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0" fontId="8" fillId="55" borderId="16" applyNumberFormat="0" applyFont="0" applyAlignment="0" applyProtection="0"/>
    <xf numFmtId="0" fontId="7" fillId="25" borderId="0" applyNumberFormat="0" applyBorder="0" applyAlignment="0" applyProtection="0"/>
    <xf numFmtId="0" fontId="7" fillId="31" borderId="0" applyNumberFormat="0" applyBorder="0" applyAlignment="0" applyProtection="0"/>
    <xf numFmtId="0" fontId="7" fillId="26" borderId="0" applyNumberFormat="0" applyBorder="0" applyAlignment="0" applyProtection="0"/>
    <xf numFmtId="0" fontId="7" fillId="32" borderId="0" applyNumberFormat="0" applyBorder="0" applyAlignment="0" applyProtection="0"/>
    <xf numFmtId="0" fontId="7" fillId="27" borderId="0" applyNumberFormat="0" applyBorder="0" applyAlignment="0" applyProtection="0"/>
    <xf numFmtId="0" fontId="7" fillId="33" borderId="0" applyNumberFormat="0" applyBorder="0" applyAlignment="0" applyProtection="0"/>
    <xf numFmtId="0" fontId="7" fillId="28" borderId="0" applyNumberFormat="0" applyBorder="0" applyAlignment="0" applyProtection="0"/>
    <xf numFmtId="0" fontId="7" fillId="34" borderId="0" applyNumberFormat="0" applyBorder="0" applyAlignment="0" applyProtection="0"/>
    <xf numFmtId="0" fontId="7" fillId="29" borderId="0" applyNumberFormat="0" applyBorder="0" applyAlignment="0" applyProtection="0"/>
    <xf numFmtId="0" fontId="7" fillId="35" borderId="0" applyNumberFormat="0" applyBorder="0" applyAlignment="0" applyProtection="0"/>
    <xf numFmtId="0" fontId="7" fillId="30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0" fontId="7" fillId="55" borderId="16" applyNumberFormat="0" applyFont="0" applyAlignment="0" applyProtection="0"/>
    <xf numFmtId="0" fontId="6" fillId="25" borderId="0" applyNumberFormat="0" applyBorder="0" applyAlignment="0" applyProtection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6" fillId="32" borderId="0" applyNumberFormat="0" applyBorder="0" applyAlignment="0" applyProtection="0"/>
    <xf numFmtId="0" fontId="6" fillId="27" borderId="0" applyNumberFormat="0" applyBorder="0" applyAlignment="0" applyProtection="0"/>
    <xf numFmtId="0" fontId="6" fillId="33" borderId="0" applyNumberFormat="0" applyBorder="0" applyAlignment="0" applyProtection="0"/>
    <xf numFmtId="0" fontId="6" fillId="28" borderId="0" applyNumberFormat="0" applyBorder="0" applyAlignment="0" applyProtection="0"/>
    <xf numFmtId="0" fontId="6" fillId="34" borderId="0" applyNumberFormat="0" applyBorder="0" applyAlignment="0" applyProtection="0"/>
    <xf numFmtId="0" fontId="6" fillId="29" borderId="0" applyNumberFormat="0" applyBorder="0" applyAlignment="0" applyProtection="0"/>
    <xf numFmtId="0" fontId="6" fillId="35" borderId="0" applyNumberFormat="0" applyBorder="0" applyAlignment="0" applyProtection="0"/>
    <xf numFmtId="0" fontId="6" fillId="30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0" fontId="6" fillId="55" borderId="16" applyNumberFormat="0" applyFont="0" applyAlignment="0" applyProtection="0"/>
    <xf numFmtId="0" fontId="5" fillId="25" borderId="0" applyNumberFormat="0" applyBorder="0" applyAlignment="0" applyProtection="0"/>
    <xf numFmtId="0" fontId="5" fillId="31" borderId="0" applyNumberFormat="0" applyBorder="0" applyAlignment="0" applyProtection="0"/>
    <xf numFmtId="0" fontId="5" fillId="26" borderId="0" applyNumberFormat="0" applyBorder="0" applyAlignment="0" applyProtection="0"/>
    <xf numFmtId="0" fontId="5" fillId="32" borderId="0" applyNumberFormat="0" applyBorder="0" applyAlignment="0" applyProtection="0"/>
    <xf numFmtId="0" fontId="5" fillId="27" borderId="0" applyNumberFormat="0" applyBorder="0" applyAlignment="0" applyProtection="0"/>
    <xf numFmtId="0" fontId="5" fillId="33" borderId="0" applyNumberFormat="0" applyBorder="0" applyAlignment="0" applyProtection="0"/>
    <xf numFmtId="0" fontId="5" fillId="28" borderId="0" applyNumberFormat="0" applyBorder="0" applyAlignment="0" applyProtection="0"/>
    <xf numFmtId="0" fontId="5" fillId="34" borderId="0" applyNumberFormat="0" applyBorder="0" applyAlignment="0" applyProtection="0"/>
    <xf numFmtId="0" fontId="5" fillId="29" borderId="0" applyNumberFormat="0" applyBorder="0" applyAlignment="0" applyProtection="0"/>
    <xf numFmtId="0" fontId="5" fillId="35" borderId="0" applyNumberFormat="0" applyBorder="0" applyAlignment="0" applyProtection="0"/>
    <xf numFmtId="0" fontId="5" fillId="30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0" fontId="5" fillId="55" borderId="16" applyNumberFormat="0" applyFont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27" fillId="7" borderId="29" applyNumberFormat="0" applyAlignment="0" applyProtection="0"/>
    <xf numFmtId="0" fontId="21" fillId="20" borderId="29" applyNumberForma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27" fillId="7" borderId="29" applyNumberFormat="0" applyAlignment="0" applyProtection="0"/>
    <xf numFmtId="0" fontId="21" fillId="20" borderId="29" applyNumberForma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4" fillId="25" borderId="0" applyNumberFormat="0" applyBorder="0" applyAlignment="0" applyProtection="0"/>
    <xf numFmtId="0" fontId="4" fillId="31" borderId="0" applyNumberFormat="0" applyBorder="0" applyAlignment="0" applyProtection="0"/>
    <xf numFmtId="0" fontId="4" fillId="26" borderId="0" applyNumberFormat="0" applyBorder="0" applyAlignment="0" applyProtection="0"/>
    <xf numFmtId="0" fontId="4" fillId="32" borderId="0" applyNumberFormat="0" applyBorder="0" applyAlignment="0" applyProtection="0"/>
    <xf numFmtId="0" fontId="4" fillId="27" borderId="0" applyNumberFormat="0" applyBorder="0" applyAlignment="0" applyProtection="0"/>
    <xf numFmtId="0" fontId="4" fillId="33" borderId="0" applyNumberFormat="0" applyBorder="0" applyAlignment="0" applyProtection="0"/>
    <xf numFmtId="0" fontId="4" fillId="28" borderId="0" applyNumberFormat="0" applyBorder="0" applyAlignment="0" applyProtection="0"/>
    <xf numFmtId="0" fontId="4" fillId="34" borderId="0" applyNumberFormat="0" applyBorder="0" applyAlignment="0" applyProtection="0"/>
    <xf numFmtId="0" fontId="4" fillId="29" borderId="0" applyNumberFormat="0" applyBorder="0" applyAlignment="0" applyProtection="0"/>
    <xf numFmtId="0" fontId="4" fillId="35" borderId="0" applyNumberFormat="0" applyBorder="0" applyAlignment="0" applyProtection="0"/>
    <xf numFmtId="0" fontId="4" fillId="30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0" fontId="4" fillId="55" borderId="16" applyNumberFormat="0" applyFont="0" applyAlignment="0" applyProtection="0"/>
    <xf numFmtId="0" fontId="21" fillId="20" borderId="29" applyNumberFormat="0" applyAlignment="0" applyProtection="0"/>
    <xf numFmtId="0" fontId="27" fillId="7" borderId="29" applyNumberFormat="0" applyAlignment="0" applyProtection="0"/>
    <xf numFmtId="0" fontId="12" fillId="23" borderId="30" applyNumberFormat="0" applyFont="0" applyAlignment="0" applyProtection="0"/>
    <xf numFmtId="0" fontId="12" fillId="23" borderId="30" applyNumberFormat="0" applyFont="0" applyAlignment="0" applyProtection="0"/>
    <xf numFmtId="0" fontId="30" fillId="20" borderId="31" applyNumberFormat="0" applyAlignment="0" applyProtection="0"/>
    <xf numFmtId="0" fontId="32" fillId="0" borderId="32" applyNumberFormat="0" applyFill="0" applyAlignment="0" applyProtection="0"/>
    <xf numFmtId="0" fontId="3" fillId="25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32" borderId="0" applyNumberFormat="0" applyBorder="0" applyAlignment="0" applyProtection="0"/>
    <xf numFmtId="0" fontId="3" fillId="27" borderId="0" applyNumberFormat="0" applyBorder="0" applyAlignment="0" applyProtection="0"/>
    <xf numFmtId="0" fontId="3" fillId="33" borderId="0" applyNumberFormat="0" applyBorder="0" applyAlignment="0" applyProtection="0"/>
    <xf numFmtId="0" fontId="3" fillId="28" borderId="0" applyNumberFormat="0" applyBorder="0" applyAlignment="0" applyProtection="0"/>
    <xf numFmtId="0" fontId="3" fillId="34" borderId="0" applyNumberFormat="0" applyBorder="0" applyAlignment="0" applyProtection="0"/>
    <xf numFmtId="0" fontId="3" fillId="29" borderId="0" applyNumberFormat="0" applyBorder="0" applyAlignment="0" applyProtection="0"/>
    <xf numFmtId="0" fontId="3" fillId="35" borderId="0" applyNumberFormat="0" applyBorder="0" applyAlignment="0" applyProtection="0"/>
    <xf numFmtId="0" fontId="3" fillId="30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0" fontId="3" fillId="55" borderId="16" applyNumberFormat="0" applyFont="0" applyAlignment="0" applyProtection="0"/>
    <xf numFmtId="0" fontId="2" fillId="25" borderId="0" applyNumberFormat="0" applyBorder="0" applyAlignment="0" applyProtection="0"/>
    <xf numFmtId="0" fontId="2" fillId="31" borderId="0" applyNumberFormat="0" applyBorder="0" applyAlignment="0" applyProtection="0"/>
    <xf numFmtId="0" fontId="2" fillId="26" borderId="0" applyNumberFormat="0" applyBorder="0" applyAlignment="0" applyProtection="0"/>
    <xf numFmtId="0" fontId="2" fillId="32" borderId="0" applyNumberFormat="0" applyBorder="0" applyAlignment="0" applyProtection="0"/>
    <xf numFmtId="0" fontId="2" fillId="27" borderId="0" applyNumberFormat="0" applyBorder="0" applyAlignment="0" applyProtection="0"/>
    <xf numFmtId="0" fontId="2" fillId="33" borderId="0" applyNumberFormat="0" applyBorder="0" applyAlignment="0" applyProtection="0"/>
    <xf numFmtId="0" fontId="2" fillId="28" borderId="0" applyNumberFormat="0" applyBorder="0" applyAlignment="0" applyProtection="0"/>
    <xf numFmtId="0" fontId="2" fillId="34" borderId="0" applyNumberFormat="0" applyBorder="0" applyAlignment="0" applyProtection="0"/>
    <xf numFmtId="0" fontId="2" fillId="29" borderId="0" applyNumberFormat="0" applyBorder="0" applyAlignment="0" applyProtection="0"/>
    <xf numFmtId="0" fontId="2" fillId="35" borderId="0" applyNumberFormat="0" applyBorder="0" applyAlignment="0" applyProtection="0"/>
    <xf numFmtId="0" fontId="2" fillId="30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55" borderId="16" applyNumberFormat="0" applyFont="0" applyAlignment="0" applyProtection="0"/>
    <xf numFmtId="0" fontId="85" fillId="0" borderId="0"/>
    <xf numFmtId="43" fontId="85" fillId="0" borderId="0" applyFont="0" applyFill="0" applyBorder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27" fillId="7" borderId="48" applyNumberFormat="0" applyAlignment="0" applyProtection="0"/>
    <xf numFmtId="0" fontId="21" fillId="20" borderId="48" applyNumberForma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27" fillId="7" borderId="48" applyNumberFormat="0" applyAlignment="0" applyProtection="0"/>
    <xf numFmtId="0" fontId="21" fillId="20" borderId="48" applyNumberForma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1" fillId="25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32" borderId="0" applyNumberFormat="0" applyBorder="0" applyAlignment="0" applyProtection="0"/>
    <xf numFmtId="0" fontId="1" fillId="27" borderId="0" applyNumberFormat="0" applyBorder="0" applyAlignment="0" applyProtection="0"/>
    <xf numFmtId="0" fontId="1" fillId="33" borderId="0" applyNumberFormat="0" applyBorder="0" applyAlignment="0" applyProtection="0"/>
    <xf numFmtId="0" fontId="1" fillId="28" borderId="0" applyNumberFormat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55" borderId="16" applyNumberFormat="0" applyFont="0" applyAlignment="0" applyProtection="0"/>
    <xf numFmtId="0" fontId="21" fillId="20" borderId="48" applyNumberFormat="0" applyAlignment="0" applyProtection="0"/>
    <xf numFmtId="0" fontId="27" fillId="7" borderId="48" applyNumberFormat="0" applyAlignment="0" applyProtection="0"/>
    <xf numFmtId="0" fontId="12" fillId="23" borderId="49" applyNumberFormat="0" applyFont="0" applyAlignment="0" applyProtection="0"/>
    <xf numFmtId="0" fontId="12" fillId="23" borderId="49" applyNumberFormat="0" applyFont="0" applyAlignment="0" applyProtection="0"/>
    <xf numFmtId="0" fontId="30" fillId="20" borderId="50" applyNumberFormat="0" applyAlignment="0" applyProtection="0"/>
    <xf numFmtId="0" fontId="32" fillId="0" borderId="51" applyNumberFormat="0" applyFill="0" applyAlignment="0" applyProtection="0"/>
    <xf numFmtId="0" fontId="90" fillId="0" borderId="0"/>
  </cellStyleXfs>
  <cellXfs count="181">
    <xf numFmtId="0" fontId="0" fillId="0" borderId="0" xfId="0"/>
    <xf numFmtId="0" fontId="16" fillId="0" borderId="0" xfId="0" applyFont="1"/>
    <xf numFmtId="0" fontId="71" fillId="0" borderId="0" xfId="0" applyFont="1"/>
    <xf numFmtId="3" fontId="16" fillId="0" borderId="0" xfId="0" applyNumberFormat="1" applyFont="1"/>
    <xf numFmtId="0" fontId="74" fillId="0" borderId="0" xfId="0" applyFont="1"/>
    <xf numFmtId="1" fontId="75" fillId="58" borderId="19" xfId="114" applyNumberFormat="1" applyFont="1" applyFill="1" applyBorder="1" applyAlignment="1">
      <alignment horizontal="left" vertical="center"/>
    </xf>
    <xf numFmtId="4" fontId="74" fillId="0" borderId="0" xfId="0" applyNumberFormat="1" applyFont="1"/>
    <xf numFmtId="1" fontId="74" fillId="0" borderId="0" xfId="0" applyNumberFormat="1" applyFont="1"/>
    <xf numFmtId="0" fontId="74" fillId="0" borderId="0" xfId="0" applyFont="1" applyAlignment="1">
      <alignment horizontal="right"/>
    </xf>
    <xf numFmtId="3" fontId="74" fillId="0" borderId="0" xfId="0" applyNumberFormat="1" applyFont="1" applyAlignment="1">
      <alignment horizontal="right"/>
    </xf>
    <xf numFmtId="0" fontId="76" fillId="0" borderId="0" xfId="0" applyFont="1"/>
    <xf numFmtId="0" fontId="74" fillId="58" borderId="0" xfId="0" applyFont="1" applyFill="1"/>
    <xf numFmtId="1" fontId="77" fillId="58" borderId="19" xfId="114" applyNumberFormat="1" applyFont="1" applyFill="1" applyBorder="1" applyAlignment="1">
      <alignment horizontal="left" vertical="center"/>
    </xf>
    <xf numFmtId="0" fontId="79" fillId="0" borderId="0" xfId="0" applyFont="1"/>
    <xf numFmtId="4" fontId="16" fillId="0" borderId="0" xfId="0" applyNumberFormat="1" applyFont="1"/>
    <xf numFmtId="0" fontId="76" fillId="58" borderId="0" xfId="0" applyFont="1" applyFill="1"/>
    <xf numFmtId="0" fontId="70" fillId="0" borderId="22" xfId="0" applyFont="1" applyBorder="1" applyAlignment="1">
      <alignment vertical="center"/>
    </xf>
    <xf numFmtId="0" fontId="70" fillId="0" borderId="23" xfId="0" applyFont="1" applyBorder="1" applyAlignment="1">
      <alignment vertical="center"/>
    </xf>
    <xf numFmtId="0" fontId="74" fillId="0" borderId="21" xfId="0" applyFont="1" applyBorder="1"/>
    <xf numFmtId="3" fontId="74" fillId="0" borderId="0" xfId="0" applyNumberFormat="1" applyFont="1"/>
    <xf numFmtId="0" fontId="82" fillId="0" borderId="0" xfId="0" applyFont="1"/>
    <xf numFmtId="0" fontId="73" fillId="0" borderId="26" xfId="0" applyFont="1" applyBorder="1" applyAlignment="1">
      <alignment vertical="center"/>
    </xf>
    <xf numFmtId="0" fontId="73" fillId="0" borderId="28" xfId="0" applyFont="1" applyBorder="1" applyAlignment="1">
      <alignment vertical="center"/>
    </xf>
    <xf numFmtId="0" fontId="83" fillId="0" borderId="28" xfId="0" applyFont="1" applyBorder="1" applyAlignment="1">
      <alignment vertical="center"/>
    </xf>
    <xf numFmtId="1" fontId="83" fillId="58" borderId="19" xfId="114" applyNumberFormat="1" applyFont="1" applyFill="1" applyBorder="1" applyAlignment="1">
      <alignment horizontal="left" vertical="center"/>
    </xf>
    <xf numFmtId="0" fontId="86" fillId="0" borderId="0" xfId="0" applyFont="1"/>
    <xf numFmtId="0" fontId="76" fillId="58" borderId="33" xfId="0" applyFont="1" applyFill="1" applyBorder="1"/>
    <xf numFmtId="0" fontId="73" fillId="0" borderId="34" xfId="0" applyFont="1" applyBorder="1" applyAlignment="1">
      <alignment horizontal="center" vertical="center"/>
    </xf>
    <xf numFmtId="0" fontId="73" fillId="0" borderId="25" xfId="0" applyFont="1" applyBorder="1" applyAlignment="1">
      <alignment horizontal="center" vertical="center"/>
    </xf>
    <xf numFmtId="0" fontId="81" fillId="0" borderId="34" xfId="0" applyFont="1" applyBorder="1" applyAlignment="1">
      <alignment horizontal="center" vertical="center"/>
    </xf>
    <xf numFmtId="0" fontId="74" fillId="0" borderId="33" xfId="0" applyFont="1" applyBorder="1"/>
    <xf numFmtId="0" fontId="75" fillId="56" borderId="19" xfId="0" applyFont="1" applyFill="1" applyBorder="1" applyAlignment="1">
      <alignment horizontal="center" vertical="center"/>
    </xf>
    <xf numFmtId="0" fontId="72" fillId="56" borderId="19" xfId="0" applyFont="1" applyFill="1" applyBorder="1" applyAlignment="1">
      <alignment horizontal="center" vertical="center" wrapText="1"/>
    </xf>
    <xf numFmtId="4" fontId="72" fillId="56" borderId="19" xfId="0" applyNumberFormat="1" applyFont="1" applyFill="1" applyBorder="1" applyAlignment="1">
      <alignment horizontal="center" vertical="center" wrapText="1"/>
    </xf>
    <xf numFmtId="1" fontId="72" fillId="56" borderId="19" xfId="0" applyNumberFormat="1" applyFont="1" applyFill="1" applyBorder="1" applyAlignment="1">
      <alignment horizontal="center" vertical="center" wrapText="1"/>
    </xf>
    <xf numFmtId="0" fontId="75" fillId="56" borderId="19" xfId="0" applyFont="1" applyFill="1" applyBorder="1" applyAlignment="1">
      <alignment horizontal="center" vertical="center" wrapText="1"/>
    </xf>
    <xf numFmtId="0" fontId="75" fillId="57" borderId="19" xfId="0" applyFont="1" applyFill="1" applyBorder="1" applyAlignment="1">
      <alignment horizontal="right" vertical="center" wrapText="1"/>
    </xf>
    <xf numFmtId="0" fontId="75" fillId="0" borderId="19" xfId="0" applyFont="1" applyBorder="1" applyAlignment="1">
      <alignment horizontal="right" vertical="center"/>
    </xf>
    <xf numFmtId="0" fontId="75" fillId="0" borderId="19" xfId="0" applyFont="1" applyBorder="1" applyAlignment="1">
      <alignment horizontal="left" vertical="center"/>
    </xf>
    <xf numFmtId="166" fontId="75" fillId="0" borderId="19" xfId="0" applyNumberFormat="1" applyFont="1" applyBorder="1" applyAlignment="1">
      <alignment horizontal="center" vertical="center"/>
    </xf>
    <xf numFmtId="166" fontId="78" fillId="0" borderId="19" xfId="0" applyNumberFormat="1" applyFont="1" applyBorder="1" applyAlignment="1">
      <alignment horizontal="center" vertical="center"/>
    </xf>
    <xf numFmtId="165" fontId="75" fillId="0" borderId="19" xfId="0" applyNumberFormat="1" applyFont="1" applyBorder="1" applyAlignment="1">
      <alignment horizontal="center" vertical="center"/>
    </xf>
    <xf numFmtId="4" fontId="75" fillId="0" borderId="19" xfId="0" applyNumberFormat="1" applyFont="1" applyBorder="1" applyAlignment="1">
      <alignment horizontal="center" vertical="center"/>
    </xf>
    <xf numFmtId="3" fontId="75" fillId="58" borderId="19" xfId="0" applyNumberFormat="1" applyFont="1" applyFill="1" applyBorder="1" applyAlignment="1">
      <alignment horizontal="center" vertical="center"/>
    </xf>
    <xf numFmtId="0" fontId="75" fillId="0" borderId="19" xfId="0" applyFont="1" applyBorder="1" applyAlignment="1">
      <alignment horizontal="center" vertical="center"/>
    </xf>
    <xf numFmtId="0" fontId="75" fillId="58" borderId="19" xfId="0" applyFont="1" applyFill="1" applyBorder="1" applyAlignment="1">
      <alignment horizontal="left" vertical="center"/>
    </xf>
    <xf numFmtId="0" fontId="75" fillId="59" borderId="19" xfId="0" applyFont="1" applyFill="1" applyBorder="1" applyAlignment="1">
      <alignment vertical="center"/>
    </xf>
    <xf numFmtId="1" fontId="75" fillId="59" borderId="19" xfId="0" applyNumberFormat="1" applyFont="1" applyFill="1" applyBorder="1" applyAlignment="1">
      <alignment horizontal="center" vertical="center"/>
    </xf>
    <xf numFmtId="3" fontId="75" fillId="59" borderId="19" xfId="0" applyNumberFormat="1" applyFont="1" applyFill="1" applyBorder="1" applyAlignment="1">
      <alignment horizontal="center" vertical="center"/>
    </xf>
    <xf numFmtId="0" fontId="74" fillId="0" borderId="36" xfId="0" applyFont="1" applyBorder="1"/>
    <xf numFmtId="0" fontId="75" fillId="57" borderId="19" xfId="0" applyFont="1" applyFill="1" applyBorder="1" applyAlignment="1">
      <alignment vertical="center" wrapText="1"/>
    </xf>
    <xf numFmtId="166" fontId="80" fillId="58" borderId="19" xfId="0" applyNumberFormat="1" applyFont="1" applyFill="1" applyBorder="1" applyAlignment="1">
      <alignment horizontal="center" vertical="center"/>
    </xf>
    <xf numFmtId="0" fontId="75" fillId="59" borderId="19" xfId="0" applyFont="1" applyFill="1" applyBorder="1" applyAlignment="1">
      <alignment horizontal="left" vertical="center"/>
    </xf>
    <xf numFmtId="0" fontId="75" fillId="58" borderId="19" xfId="160" applyFont="1" applyFill="1" applyBorder="1" applyAlignment="1">
      <alignment vertical="center"/>
    </xf>
    <xf numFmtId="0" fontId="80" fillId="58" borderId="19" xfId="0" applyFont="1" applyFill="1" applyBorder="1" applyAlignment="1">
      <alignment vertical="center"/>
    </xf>
    <xf numFmtId="0" fontId="75" fillId="59" borderId="19" xfId="0" applyFont="1" applyFill="1" applyBorder="1" applyAlignment="1">
      <alignment horizontal="center" vertical="center"/>
    </xf>
    <xf numFmtId="0" fontId="75" fillId="56" borderId="19" xfId="0" applyFont="1" applyFill="1" applyBorder="1" applyAlignment="1">
      <alignment horizontal="left" vertical="center" wrapText="1"/>
    </xf>
    <xf numFmtId="0" fontId="75" fillId="24" borderId="19" xfId="175" applyFont="1" applyFill="1" applyBorder="1" applyAlignment="1">
      <alignment horizontal="center" vertical="center"/>
    </xf>
    <xf numFmtId="0" fontId="75" fillId="24" borderId="19" xfId="175" applyFont="1" applyFill="1" applyBorder="1" applyAlignment="1">
      <alignment horizontal="center" vertical="center" wrapText="1"/>
    </xf>
    <xf numFmtId="3" fontId="75" fillId="24" borderId="19" xfId="175" applyNumberFormat="1" applyFont="1" applyFill="1" applyBorder="1" applyAlignment="1">
      <alignment horizontal="center" vertical="center" wrapText="1"/>
    </xf>
    <xf numFmtId="0" fontId="77" fillId="60" borderId="19" xfId="160" applyFont="1" applyFill="1" applyBorder="1" applyAlignment="1">
      <alignment vertical="center"/>
    </xf>
    <xf numFmtId="0" fontId="77" fillId="58" borderId="19" xfId="160" applyFont="1" applyFill="1" applyBorder="1" applyAlignment="1">
      <alignment vertical="center"/>
    </xf>
    <xf numFmtId="0" fontId="75" fillId="57" borderId="37" xfId="0" applyFont="1" applyFill="1" applyBorder="1" applyAlignment="1">
      <alignment horizontal="left" vertical="center" wrapText="1"/>
    </xf>
    <xf numFmtId="0" fontId="78" fillId="57" borderId="38" xfId="0" applyFont="1" applyFill="1" applyBorder="1" applyAlignment="1">
      <alignment horizontal="left" vertical="center" wrapText="1"/>
    </xf>
    <xf numFmtId="0" fontId="75" fillId="57" borderId="38" xfId="0" applyFont="1" applyFill="1" applyBorder="1" applyAlignment="1">
      <alignment horizontal="left" vertical="center" wrapText="1"/>
    </xf>
    <xf numFmtId="4" fontId="75" fillId="57" borderId="38" xfId="0" applyNumberFormat="1" applyFont="1" applyFill="1" applyBorder="1" applyAlignment="1">
      <alignment horizontal="left" vertical="center" wrapText="1"/>
    </xf>
    <xf numFmtId="3" fontId="75" fillId="57" borderId="38" xfId="0" applyNumberFormat="1" applyFont="1" applyFill="1" applyBorder="1" applyAlignment="1">
      <alignment horizontal="left" vertical="center" wrapText="1"/>
    </xf>
    <xf numFmtId="0" fontId="75" fillId="59" borderId="37" xfId="0" applyFont="1" applyFill="1" applyBorder="1" applyAlignment="1">
      <alignment vertical="center"/>
    </xf>
    <xf numFmtId="0" fontId="78" fillId="59" borderId="38" xfId="0" applyFont="1" applyFill="1" applyBorder="1" applyAlignment="1">
      <alignment vertical="center"/>
    </xf>
    <xf numFmtId="0" fontId="75" fillId="59" borderId="38" xfId="0" applyFont="1" applyFill="1" applyBorder="1" applyAlignment="1">
      <alignment vertical="center"/>
    </xf>
    <xf numFmtId="0" fontId="75" fillId="59" borderId="20" xfId="0" applyFont="1" applyFill="1" applyBorder="1" applyAlignment="1">
      <alignment vertical="center"/>
    </xf>
    <xf numFmtId="166" fontId="77" fillId="0" borderId="19" xfId="0" applyNumberFormat="1" applyFont="1" applyBorder="1" applyAlignment="1">
      <alignment horizontal="center" vertical="center"/>
    </xf>
    <xf numFmtId="4" fontId="77" fillId="0" borderId="19" xfId="0" applyNumberFormat="1" applyFont="1" applyBorder="1" applyAlignment="1">
      <alignment horizontal="center" vertical="center"/>
    </xf>
    <xf numFmtId="3" fontId="77" fillId="58" borderId="19" xfId="0" applyNumberFormat="1" applyFont="1" applyFill="1" applyBorder="1" applyAlignment="1">
      <alignment horizontal="center" vertical="center"/>
    </xf>
    <xf numFmtId="0" fontId="77" fillId="0" borderId="19" xfId="0" applyFont="1" applyBorder="1" applyAlignment="1">
      <alignment horizontal="center" vertical="center"/>
    </xf>
    <xf numFmtId="1" fontId="83" fillId="59" borderId="19" xfId="0" applyNumberFormat="1" applyFont="1" applyFill="1" applyBorder="1" applyAlignment="1">
      <alignment horizontal="center" vertical="center"/>
    </xf>
    <xf numFmtId="3" fontId="83" fillId="59" borderId="19" xfId="0" applyNumberFormat="1" applyFont="1" applyFill="1" applyBorder="1" applyAlignment="1">
      <alignment horizontal="center" vertical="center"/>
    </xf>
    <xf numFmtId="0" fontId="83" fillId="59" borderId="19" xfId="0" applyFont="1" applyFill="1" applyBorder="1" applyAlignment="1">
      <alignment horizontal="left" vertical="center"/>
    </xf>
    <xf numFmtId="0" fontId="83" fillId="58" borderId="19" xfId="160" applyFont="1" applyFill="1" applyBorder="1" applyAlignment="1">
      <alignment vertical="center"/>
    </xf>
    <xf numFmtId="0" fontId="83" fillId="0" borderId="19" xfId="0" applyFont="1" applyBorder="1" applyAlignment="1">
      <alignment vertical="center"/>
    </xf>
    <xf numFmtId="166" fontId="83" fillId="0" borderId="19" xfId="0" applyNumberFormat="1" applyFont="1" applyBorder="1" applyAlignment="1">
      <alignment horizontal="center" vertical="center"/>
    </xf>
    <xf numFmtId="4" fontId="83" fillId="0" borderId="19" xfId="0" applyNumberFormat="1" applyFont="1" applyBorder="1" applyAlignment="1">
      <alignment horizontal="center" vertical="center"/>
    </xf>
    <xf numFmtId="0" fontId="83" fillId="58" borderId="19" xfId="0" applyFont="1" applyFill="1" applyBorder="1" applyAlignment="1">
      <alignment horizontal="center" vertical="center"/>
    </xf>
    <xf numFmtId="3" fontId="83" fillId="58" borderId="19" xfId="0" applyNumberFormat="1" applyFont="1" applyFill="1" applyBorder="1" applyAlignment="1">
      <alignment horizontal="center" vertical="center"/>
    </xf>
    <xf numFmtId="0" fontId="83" fillId="0" borderId="19" xfId="0" applyFont="1" applyBorder="1" applyAlignment="1">
      <alignment horizontal="center" vertical="center"/>
    </xf>
    <xf numFmtId="0" fontId="83" fillId="57" borderId="19" xfId="0" applyFont="1" applyFill="1" applyBorder="1" applyAlignment="1">
      <alignment vertical="center" wrapText="1"/>
    </xf>
    <xf numFmtId="0" fontId="83" fillId="56" borderId="19" xfId="0" applyFont="1" applyFill="1" applyBorder="1" applyAlignment="1">
      <alignment horizontal="left" vertical="center" wrapText="1"/>
    </xf>
    <xf numFmtId="0" fontId="77" fillId="60" borderId="37" xfId="160" applyFont="1" applyFill="1" applyBorder="1" applyAlignment="1">
      <alignment horizontal="center" vertical="center"/>
    </xf>
    <xf numFmtId="166" fontId="77" fillId="60" borderId="38" xfId="160" applyNumberFormat="1" applyFont="1" applyFill="1" applyBorder="1" applyAlignment="1">
      <alignment horizontal="center" vertical="center"/>
    </xf>
    <xf numFmtId="0" fontId="77" fillId="60" borderId="19" xfId="160" applyFont="1" applyFill="1" applyBorder="1" applyAlignment="1">
      <alignment horizontal="left" vertical="center"/>
    </xf>
    <xf numFmtId="165" fontId="77" fillId="0" borderId="19" xfId="205" applyNumberFormat="1" applyFont="1" applyBorder="1" applyAlignment="1">
      <alignment horizontal="left" vertical="center"/>
    </xf>
    <xf numFmtId="0" fontId="77" fillId="0" borderId="19" xfId="205" applyFont="1" applyBorder="1" applyAlignment="1">
      <alignment vertical="center"/>
    </xf>
    <xf numFmtId="165" fontId="77" fillId="58" borderId="19" xfId="160" applyNumberFormat="1" applyFont="1" applyFill="1" applyBorder="1" applyAlignment="1">
      <alignment horizontal="left" vertical="center"/>
    </xf>
    <xf numFmtId="0" fontId="77" fillId="0" borderId="19" xfId="205" applyFont="1" applyBorder="1" applyAlignment="1">
      <alignment horizontal="left" vertical="center"/>
    </xf>
    <xf numFmtId="0" fontId="77" fillId="58" borderId="19" xfId="205" applyFont="1" applyFill="1" applyBorder="1" applyAlignment="1">
      <alignment vertical="center"/>
    </xf>
    <xf numFmtId="165" fontId="77" fillId="58" borderId="19" xfId="160" applyNumberFormat="1" applyFont="1" applyFill="1" applyBorder="1" applyAlignment="1">
      <alignment horizontal="center" vertical="center"/>
    </xf>
    <xf numFmtId="166" fontId="87" fillId="0" borderId="0" xfId="0" applyNumberFormat="1" applyFont="1" applyAlignment="1">
      <alignment horizontal="center"/>
    </xf>
    <xf numFmtId="0" fontId="83" fillId="0" borderId="19" xfId="0" applyFont="1" applyBorder="1" applyAlignment="1">
      <alignment horizontal="right" vertical="center"/>
    </xf>
    <xf numFmtId="3" fontId="83" fillId="0" borderId="19" xfId="0" applyNumberFormat="1" applyFont="1" applyBorder="1" applyAlignment="1">
      <alignment horizontal="center" vertical="center"/>
    </xf>
    <xf numFmtId="3" fontId="83" fillId="61" borderId="19" xfId="175" applyNumberFormat="1" applyFont="1" applyFill="1" applyBorder="1" applyAlignment="1">
      <alignment horizontal="center" vertical="center" wrapText="1"/>
    </xf>
    <xf numFmtId="0" fontId="77" fillId="56" borderId="19" xfId="0" applyFont="1" applyFill="1" applyBorder="1" applyAlignment="1">
      <alignment horizontal="center" vertical="center"/>
    </xf>
    <xf numFmtId="0" fontId="77" fillId="56" borderId="19" xfId="0" applyFont="1" applyFill="1" applyBorder="1" applyAlignment="1">
      <alignment horizontal="center" vertical="center" wrapText="1"/>
    </xf>
    <xf numFmtId="4" fontId="77" fillId="56" borderId="19" xfId="0" applyNumberFormat="1" applyFont="1" applyFill="1" applyBorder="1" applyAlignment="1">
      <alignment horizontal="center" vertical="center" wrapText="1"/>
    </xf>
    <xf numFmtId="1" fontId="77" fillId="56" borderId="19" xfId="0" applyNumberFormat="1" applyFont="1" applyFill="1" applyBorder="1" applyAlignment="1">
      <alignment horizontal="center" vertical="center" wrapText="1"/>
    </xf>
    <xf numFmtId="0" fontId="89" fillId="0" borderId="0" xfId="0" applyFont="1"/>
    <xf numFmtId="166" fontId="80" fillId="58" borderId="44" xfId="0" applyNumberFormat="1" applyFont="1" applyFill="1" applyBorder="1" applyAlignment="1">
      <alignment horizontal="center" vertical="center"/>
    </xf>
    <xf numFmtId="0" fontId="70" fillId="0" borderId="46" xfId="0" applyFont="1" applyBorder="1" applyAlignment="1">
      <alignment vertical="center"/>
    </xf>
    <xf numFmtId="0" fontId="70" fillId="0" borderId="0" xfId="0" applyFont="1" applyAlignment="1">
      <alignment vertical="center"/>
    </xf>
    <xf numFmtId="0" fontId="0" fillId="0" borderId="47" xfId="0" applyBorder="1"/>
    <xf numFmtId="4" fontId="74" fillId="0" borderId="0" xfId="0" applyNumberFormat="1" applyFont="1" applyAlignment="1">
      <alignment horizontal="right"/>
    </xf>
    <xf numFmtId="166" fontId="75" fillId="58" borderId="44" xfId="721" applyNumberFormat="1" applyFont="1" applyFill="1" applyBorder="1" applyAlignment="1">
      <alignment horizontal="center" vertical="center"/>
    </xf>
    <xf numFmtId="0" fontId="91" fillId="56" borderId="52" xfId="0" applyFont="1" applyFill="1" applyBorder="1" applyAlignment="1">
      <alignment horizontal="center" vertical="center"/>
    </xf>
    <xf numFmtId="0" fontId="91" fillId="56" borderId="52" xfId="0" applyFont="1" applyFill="1" applyBorder="1" applyAlignment="1">
      <alignment horizontal="center" vertical="center" wrapText="1"/>
    </xf>
    <xf numFmtId="0" fontId="91" fillId="59" borderId="44" xfId="0" applyFont="1" applyFill="1" applyBorder="1" applyAlignment="1">
      <alignment horizontal="center" vertical="center" wrapText="1"/>
    </xf>
    <xf numFmtId="0" fontId="91" fillId="60" borderId="56" xfId="0" applyFont="1" applyFill="1" applyBorder="1" applyAlignment="1">
      <alignment horizontal="left" vertical="center"/>
    </xf>
    <xf numFmtId="168" fontId="92" fillId="0" borderId="57" xfId="114" applyNumberFormat="1" applyFont="1" applyBorder="1" applyAlignment="1">
      <alignment horizontal="right" vertical="center"/>
    </xf>
    <xf numFmtId="168" fontId="92" fillId="0" borderId="56" xfId="114" applyNumberFormat="1" applyFont="1" applyBorder="1" applyAlignment="1">
      <alignment vertical="center"/>
    </xf>
    <xf numFmtId="3" fontId="91" fillId="0" borderId="58" xfId="176" applyNumberFormat="1" applyFont="1" applyBorder="1" applyAlignment="1">
      <alignment horizontal="center" vertical="center"/>
    </xf>
    <xf numFmtId="3" fontId="91" fillId="59" borderId="58" xfId="176" applyNumberFormat="1" applyFont="1" applyFill="1" applyBorder="1" applyAlignment="1">
      <alignment horizontal="center" vertical="center"/>
    </xf>
    <xf numFmtId="0" fontId="91" fillId="59" borderId="56" xfId="0" applyFont="1" applyFill="1" applyBorder="1" applyAlignment="1">
      <alignment vertical="center"/>
    </xf>
    <xf numFmtId="0" fontId="93" fillId="0" borderId="0" xfId="0" applyFont="1" applyAlignment="1">
      <alignment horizontal="center"/>
    </xf>
    <xf numFmtId="166" fontId="74" fillId="0" borderId="0" xfId="0" applyNumberFormat="1" applyFont="1"/>
    <xf numFmtId="0" fontId="70" fillId="0" borderId="0" xfId="0" applyFont="1" applyAlignment="1">
      <alignment horizontal="center" vertical="center"/>
    </xf>
    <xf numFmtId="0" fontId="75" fillId="59" borderId="19" xfId="0" applyFont="1" applyFill="1" applyBorder="1" applyAlignment="1">
      <alignment vertical="center"/>
    </xf>
    <xf numFmtId="0" fontId="75" fillId="57" borderId="19" xfId="0" applyFont="1" applyFill="1" applyBorder="1" applyAlignment="1">
      <alignment horizontal="left" vertical="center" wrapText="1"/>
    </xf>
    <xf numFmtId="0" fontId="70" fillId="0" borderId="46" xfId="0" applyFont="1" applyBorder="1" applyAlignment="1">
      <alignment horizontal="right" vertical="center"/>
    </xf>
    <xf numFmtId="0" fontId="70" fillId="0" borderId="0" xfId="0" applyFont="1" applyAlignment="1">
      <alignment horizontal="right" vertical="center"/>
    </xf>
    <xf numFmtId="0" fontId="75" fillId="59" borderId="19" xfId="0" applyFont="1" applyFill="1" applyBorder="1" applyAlignment="1">
      <alignment horizontal="right" vertical="center"/>
    </xf>
    <xf numFmtId="0" fontId="75" fillId="59" borderId="37" xfId="0" applyFont="1" applyFill="1" applyBorder="1" applyAlignment="1">
      <alignment vertical="center"/>
    </xf>
    <xf numFmtId="0" fontId="75" fillId="59" borderId="38" xfId="0" applyFont="1" applyFill="1" applyBorder="1" applyAlignment="1">
      <alignment vertical="center"/>
    </xf>
    <xf numFmtId="0" fontId="75" fillId="59" borderId="20" xfId="0" applyFont="1" applyFill="1" applyBorder="1" applyAlignment="1">
      <alignment vertical="center"/>
    </xf>
    <xf numFmtId="0" fontId="70" fillId="0" borderId="22" xfId="0" applyFont="1" applyBorder="1" applyAlignment="1">
      <alignment horizontal="right" vertical="center"/>
    </xf>
    <xf numFmtId="0" fontId="70" fillId="0" borderId="23" xfId="0" applyFont="1" applyBorder="1" applyAlignment="1">
      <alignment horizontal="right" vertical="center"/>
    </xf>
    <xf numFmtId="2" fontId="77" fillId="60" borderId="19" xfId="0" applyNumberFormat="1" applyFont="1" applyFill="1" applyBorder="1" applyAlignment="1">
      <alignment horizontal="center" vertical="center"/>
    </xf>
    <xf numFmtId="0" fontId="81" fillId="58" borderId="0" xfId="0" applyFont="1" applyFill="1" applyAlignment="1">
      <alignment horizontal="center" vertical="center"/>
    </xf>
    <xf numFmtId="0" fontId="83" fillId="59" borderId="19" xfId="0" applyFont="1" applyFill="1" applyBorder="1" applyAlignment="1">
      <alignment horizontal="center" vertical="center"/>
    </xf>
    <xf numFmtId="2" fontId="88" fillId="59" borderId="19" xfId="0" applyNumberFormat="1" applyFont="1" applyFill="1" applyBorder="1" applyAlignment="1">
      <alignment horizontal="center"/>
    </xf>
    <xf numFmtId="0" fontId="83" fillId="0" borderId="19" xfId="0" applyFont="1" applyBorder="1" applyAlignment="1">
      <alignment horizontal="center" vertical="center"/>
    </xf>
    <xf numFmtId="2" fontId="88" fillId="0" borderId="19" xfId="0" applyNumberFormat="1" applyFont="1" applyBorder="1" applyAlignment="1">
      <alignment horizontal="center"/>
    </xf>
    <xf numFmtId="0" fontId="73" fillId="0" borderId="0" xfId="0" applyFont="1" applyAlignment="1">
      <alignment horizontal="center" vertical="center"/>
    </xf>
    <xf numFmtId="0" fontId="73" fillId="0" borderId="45" xfId="0" applyFont="1" applyBorder="1" applyAlignment="1">
      <alignment horizontal="center" vertical="center"/>
    </xf>
    <xf numFmtId="0" fontId="73" fillId="0" borderId="0" xfId="0" applyFont="1" applyAlignment="1">
      <alignment horizontal="center" vertical="center" readingOrder="2"/>
    </xf>
    <xf numFmtId="0" fontId="91" fillId="60" borderId="53" xfId="0" applyFont="1" applyFill="1" applyBorder="1" applyAlignment="1">
      <alignment horizontal="right" vertical="center"/>
    </xf>
    <xf numFmtId="0" fontId="91" fillId="60" borderId="54" xfId="0" applyFont="1" applyFill="1" applyBorder="1" applyAlignment="1">
      <alignment horizontal="right" vertical="center"/>
    </xf>
    <xf numFmtId="0" fontId="91" fillId="60" borderId="55" xfId="0" applyFont="1" applyFill="1" applyBorder="1" applyAlignment="1">
      <alignment horizontal="right" vertical="center"/>
    </xf>
    <xf numFmtId="0" fontId="91" fillId="59" borderId="59" xfId="176" applyFont="1" applyFill="1" applyBorder="1" applyAlignment="1">
      <alignment horizontal="right" vertical="center"/>
    </xf>
    <xf numFmtId="0" fontId="91" fillId="59" borderId="60" xfId="176" applyFont="1" applyFill="1" applyBorder="1" applyAlignment="1">
      <alignment horizontal="right" vertical="center"/>
    </xf>
    <xf numFmtId="0" fontId="81" fillId="58" borderId="42" xfId="0" applyFont="1" applyFill="1" applyBorder="1" applyAlignment="1">
      <alignment horizontal="center" vertical="center"/>
    </xf>
    <xf numFmtId="0" fontId="81" fillId="58" borderId="24" xfId="0" applyFont="1" applyFill="1" applyBorder="1" applyAlignment="1">
      <alignment horizontal="center" vertical="center"/>
    </xf>
    <xf numFmtId="0" fontId="81" fillId="58" borderId="39" xfId="0" applyFont="1" applyFill="1" applyBorder="1" applyAlignment="1">
      <alignment horizontal="center" vertical="center"/>
    </xf>
    <xf numFmtId="0" fontId="81" fillId="58" borderId="43" xfId="0" applyFont="1" applyFill="1" applyBorder="1" applyAlignment="1">
      <alignment horizontal="center" vertical="center"/>
    </xf>
    <xf numFmtId="0" fontId="81" fillId="58" borderId="40" xfId="0" applyFont="1" applyFill="1" applyBorder="1" applyAlignment="1">
      <alignment horizontal="center" vertical="center"/>
    </xf>
    <xf numFmtId="0" fontId="81" fillId="58" borderId="41" xfId="0" applyFont="1" applyFill="1" applyBorder="1" applyAlignment="1">
      <alignment horizontal="center" vertical="center"/>
    </xf>
    <xf numFmtId="0" fontId="77" fillId="59" borderId="19" xfId="160" applyFont="1" applyFill="1" applyBorder="1" applyAlignment="1">
      <alignment horizontal="center" vertical="center"/>
    </xf>
    <xf numFmtId="0" fontId="77" fillId="56" borderId="19" xfId="160" applyFont="1" applyFill="1" applyBorder="1" applyAlignment="1">
      <alignment horizontal="center" vertical="center" wrapText="1"/>
    </xf>
    <xf numFmtId="167" fontId="77" fillId="59" borderId="19" xfId="160" applyNumberFormat="1" applyFont="1" applyFill="1" applyBorder="1" applyAlignment="1">
      <alignment horizontal="center" vertical="center" readingOrder="1"/>
    </xf>
    <xf numFmtId="0" fontId="73" fillId="0" borderId="27" xfId="0" applyFont="1" applyBorder="1" applyAlignment="1">
      <alignment horizontal="center" vertical="center"/>
    </xf>
    <xf numFmtId="0" fontId="73" fillId="0" borderId="26" xfId="0" applyFont="1" applyBorder="1" applyAlignment="1">
      <alignment horizontal="center" vertical="center"/>
    </xf>
    <xf numFmtId="1" fontId="75" fillId="59" borderId="19" xfId="0" applyNumberFormat="1" applyFont="1" applyFill="1" applyBorder="1" applyAlignment="1">
      <alignment horizontal="center" vertical="center"/>
    </xf>
    <xf numFmtId="0" fontId="75" fillId="57" borderId="19" xfId="0" applyFont="1" applyFill="1" applyBorder="1" applyAlignment="1">
      <alignment horizontal="right" vertical="center" wrapText="1"/>
    </xf>
    <xf numFmtId="0" fontId="75" fillId="57" borderId="38" xfId="0" applyFont="1" applyFill="1" applyBorder="1" applyAlignment="1">
      <alignment horizontal="left" vertical="center" wrapText="1"/>
    </xf>
    <xf numFmtId="0" fontId="75" fillId="57" borderId="20" xfId="0" applyFont="1" applyFill="1" applyBorder="1" applyAlignment="1">
      <alignment horizontal="left" vertical="center" wrapText="1"/>
    </xf>
    <xf numFmtId="0" fontId="73" fillId="0" borderId="35" xfId="0" applyFont="1" applyBorder="1" applyAlignment="1">
      <alignment horizontal="center" vertical="center"/>
    </xf>
    <xf numFmtId="0" fontId="73" fillId="0" borderId="25" xfId="0" applyFont="1" applyBorder="1" applyAlignment="1">
      <alignment horizontal="center" vertical="center"/>
    </xf>
    <xf numFmtId="0" fontId="75" fillId="57" borderId="37" xfId="0" applyFont="1" applyFill="1" applyBorder="1" applyAlignment="1">
      <alignment horizontal="right" vertical="center" wrapText="1"/>
    </xf>
    <xf numFmtId="0" fontId="75" fillId="57" borderId="38" xfId="0" applyFont="1" applyFill="1" applyBorder="1" applyAlignment="1">
      <alignment horizontal="right" vertical="center" wrapText="1"/>
    </xf>
    <xf numFmtId="0" fontId="81" fillId="0" borderId="27" xfId="0" applyFont="1" applyBorder="1" applyAlignment="1">
      <alignment horizontal="center" vertical="center"/>
    </xf>
    <xf numFmtId="0" fontId="81" fillId="0" borderId="26" xfId="0" applyFont="1" applyBorder="1" applyAlignment="1">
      <alignment horizontal="center" vertical="center"/>
    </xf>
    <xf numFmtId="0" fontId="81" fillId="0" borderId="35" xfId="0" applyFont="1" applyBorder="1" applyAlignment="1">
      <alignment horizontal="center" vertical="center"/>
    </xf>
    <xf numFmtId="0" fontId="81" fillId="0" borderId="25" xfId="0" applyFont="1" applyBorder="1" applyAlignment="1">
      <alignment horizontal="center" vertical="center"/>
    </xf>
    <xf numFmtId="0" fontId="83" fillId="57" borderId="19" xfId="0" applyFont="1" applyFill="1" applyBorder="1" applyAlignment="1">
      <alignment horizontal="left" vertical="center" wrapText="1"/>
    </xf>
    <xf numFmtId="1" fontId="83" fillId="59" borderId="19" xfId="0" applyNumberFormat="1" applyFont="1" applyFill="1" applyBorder="1" applyAlignment="1">
      <alignment horizontal="center" vertical="center"/>
    </xf>
    <xf numFmtId="0" fontId="83" fillId="59" borderId="19" xfId="0" applyFont="1" applyFill="1" applyBorder="1" applyAlignment="1">
      <alignment horizontal="right" vertical="center"/>
    </xf>
    <xf numFmtId="0" fontId="73" fillId="0" borderId="23" xfId="0" applyFont="1" applyBorder="1" applyAlignment="1">
      <alignment horizontal="center" vertical="center"/>
    </xf>
    <xf numFmtId="0" fontId="91" fillId="59" borderId="56" xfId="0" applyFont="1" applyFill="1" applyBorder="1" applyAlignment="1">
      <alignment horizontal="center" vertical="center" wrapText="1"/>
    </xf>
    <xf numFmtId="0" fontId="91" fillId="0" borderId="52" xfId="176" applyFont="1" applyBorder="1" applyAlignment="1">
      <alignment horizontal="right" vertical="center"/>
    </xf>
    <xf numFmtId="0" fontId="91" fillId="0" borderId="52" xfId="176" applyFont="1" applyBorder="1" applyAlignment="1">
      <alignment horizontal="left" vertical="center"/>
    </xf>
    <xf numFmtId="0" fontId="91" fillId="0" borderId="56" xfId="200" applyFont="1" applyBorder="1" applyAlignment="1">
      <alignment vertical="center"/>
    </xf>
    <xf numFmtId="0" fontId="91" fillId="59" borderId="59" xfId="176" applyFont="1" applyFill="1" applyBorder="1" applyAlignment="1">
      <alignment horizontal="center" vertical="center"/>
    </xf>
    <xf numFmtId="0" fontId="91" fillId="59" borderId="60" xfId="176" applyFont="1" applyFill="1" applyBorder="1" applyAlignment="1">
      <alignment horizontal="center" vertical="center"/>
    </xf>
    <xf numFmtId="0" fontId="76" fillId="0" borderId="0" xfId="0" applyFont="1" applyAlignment="1">
      <alignment horizontal="center"/>
    </xf>
  </cellXfs>
  <cellStyles count="722">
    <cellStyle name="20% - Accent1" xfId="1" builtinId="30" customBuiltin="1"/>
    <cellStyle name="20% - Accent1 10" xfId="577"/>
    <cellStyle name="20% - Accent1 11" xfId="621"/>
    <cellStyle name="20% - Accent1 12" xfId="641"/>
    <cellStyle name="20% - Accent1 13" xfId="655"/>
    <cellStyle name="20% - Accent1 14" xfId="701"/>
    <cellStyle name="20% - Accent1 2" xfId="2"/>
    <cellStyle name="20% - Accent1 3" xfId="3"/>
    <cellStyle name="20% - Accent1 4" xfId="4"/>
    <cellStyle name="20% - Accent1 5" xfId="507"/>
    <cellStyle name="20% - Accent1 6" xfId="521"/>
    <cellStyle name="20% - Accent1 7" xfId="535"/>
    <cellStyle name="20% - Accent1 8" xfId="549"/>
    <cellStyle name="20% - Accent1 9" xfId="563"/>
    <cellStyle name="20% - Accent2" xfId="5" builtinId="34" customBuiltin="1"/>
    <cellStyle name="20% - Accent2 10" xfId="579"/>
    <cellStyle name="20% - Accent2 11" xfId="623"/>
    <cellStyle name="20% - Accent2 12" xfId="643"/>
    <cellStyle name="20% - Accent2 13" xfId="657"/>
    <cellStyle name="20% - Accent2 14" xfId="703"/>
    <cellStyle name="20% - Accent2 2" xfId="6"/>
    <cellStyle name="20% - Accent2 3" xfId="7"/>
    <cellStyle name="20% - Accent2 4" xfId="8"/>
    <cellStyle name="20% - Accent2 5" xfId="509"/>
    <cellStyle name="20% - Accent2 6" xfId="523"/>
    <cellStyle name="20% - Accent2 7" xfId="537"/>
    <cellStyle name="20% - Accent2 8" xfId="551"/>
    <cellStyle name="20% - Accent2 9" xfId="565"/>
    <cellStyle name="20% - Accent3" xfId="9" builtinId="38" customBuiltin="1"/>
    <cellStyle name="20% - Accent3 10" xfId="581"/>
    <cellStyle name="20% - Accent3 11" xfId="625"/>
    <cellStyle name="20% - Accent3 12" xfId="645"/>
    <cellStyle name="20% - Accent3 13" xfId="659"/>
    <cellStyle name="20% - Accent3 14" xfId="705"/>
    <cellStyle name="20% - Accent3 2" xfId="10"/>
    <cellStyle name="20% - Accent3 3" xfId="11"/>
    <cellStyle name="20% - Accent3 4" xfId="12"/>
    <cellStyle name="20% - Accent3 5" xfId="511"/>
    <cellStyle name="20% - Accent3 6" xfId="525"/>
    <cellStyle name="20% - Accent3 7" xfId="539"/>
    <cellStyle name="20% - Accent3 8" xfId="553"/>
    <cellStyle name="20% - Accent3 9" xfId="567"/>
    <cellStyle name="20% - Accent4" xfId="13" builtinId="42" customBuiltin="1"/>
    <cellStyle name="20% - Accent4 10" xfId="583"/>
    <cellStyle name="20% - Accent4 11" xfId="627"/>
    <cellStyle name="20% - Accent4 12" xfId="647"/>
    <cellStyle name="20% - Accent4 13" xfId="661"/>
    <cellStyle name="20% - Accent4 14" xfId="707"/>
    <cellStyle name="20% - Accent4 2" xfId="14"/>
    <cellStyle name="20% - Accent4 3" xfId="15"/>
    <cellStyle name="20% - Accent4 4" xfId="16"/>
    <cellStyle name="20% - Accent4 5" xfId="513"/>
    <cellStyle name="20% - Accent4 6" xfId="527"/>
    <cellStyle name="20% - Accent4 7" xfId="541"/>
    <cellStyle name="20% - Accent4 8" xfId="555"/>
    <cellStyle name="20% - Accent4 9" xfId="569"/>
    <cellStyle name="20% - Accent5" xfId="17" builtinId="46" customBuiltin="1"/>
    <cellStyle name="20% - Accent5 10" xfId="585"/>
    <cellStyle name="20% - Accent5 11" xfId="629"/>
    <cellStyle name="20% - Accent5 12" xfId="649"/>
    <cellStyle name="20% - Accent5 13" xfId="663"/>
    <cellStyle name="20% - Accent5 14" xfId="709"/>
    <cellStyle name="20% - Accent5 2" xfId="18"/>
    <cellStyle name="20% - Accent5 3" xfId="19"/>
    <cellStyle name="20% - Accent5 4" xfId="20"/>
    <cellStyle name="20% - Accent5 5" xfId="515"/>
    <cellStyle name="20% - Accent5 6" xfId="529"/>
    <cellStyle name="20% - Accent5 7" xfId="543"/>
    <cellStyle name="20% - Accent5 8" xfId="557"/>
    <cellStyle name="20% - Accent5 9" xfId="571"/>
    <cellStyle name="20% - Accent6" xfId="21" builtinId="50" customBuiltin="1"/>
    <cellStyle name="20% - Accent6 10" xfId="587"/>
    <cellStyle name="20% - Accent6 11" xfId="631"/>
    <cellStyle name="20% - Accent6 12" xfId="651"/>
    <cellStyle name="20% - Accent6 13" xfId="665"/>
    <cellStyle name="20% - Accent6 14" xfId="711"/>
    <cellStyle name="20% - Accent6 2" xfId="22"/>
    <cellStyle name="20% - Accent6 3" xfId="23"/>
    <cellStyle name="20% - Accent6 4" xfId="24"/>
    <cellStyle name="20% - Accent6 5" xfId="517"/>
    <cellStyle name="20% - Accent6 6" xfId="531"/>
    <cellStyle name="20% - Accent6 7" xfId="545"/>
    <cellStyle name="20% - Accent6 8" xfId="559"/>
    <cellStyle name="20% - Accent6 9" xfId="573"/>
    <cellStyle name="40% - Accent1" xfId="25" builtinId="31" customBuiltin="1"/>
    <cellStyle name="40% - Accent1 10" xfId="578"/>
    <cellStyle name="40% - Accent1 11" xfId="622"/>
    <cellStyle name="40% - Accent1 12" xfId="642"/>
    <cellStyle name="40% - Accent1 13" xfId="656"/>
    <cellStyle name="40% - Accent1 14" xfId="702"/>
    <cellStyle name="40% - Accent1 2" xfId="26"/>
    <cellStyle name="40% - Accent1 3" xfId="27"/>
    <cellStyle name="40% - Accent1 4" xfId="28"/>
    <cellStyle name="40% - Accent1 5" xfId="508"/>
    <cellStyle name="40% - Accent1 6" xfId="522"/>
    <cellStyle name="40% - Accent1 7" xfId="536"/>
    <cellStyle name="40% - Accent1 8" xfId="550"/>
    <cellStyle name="40% - Accent1 9" xfId="564"/>
    <cellStyle name="40% - Accent2" xfId="29" builtinId="35" customBuiltin="1"/>
    <cellStyle name="40% - Accent2 10" xfId="580"/>
    <cellStyle name="40% - Accent2 11" xfId="624"/>
    <cellStyle name="40% - Accent2 12" xfId="644"/>
    <cellStyle name="40% - Accent2 13" xfId="658"/>
    <cellStyle name="40% - Accent2 14" xfId="704"/>
    <cellStyle name="40% - Accent2 2" xfId="30"/>
    <cellStyle name="40% - Accent2 3" xfId="31"/>
    <cellStyle name="40% - Accent2 4" xfId="32"/>
    <cellStyle name="40% - Accent2 5" xfId="510"/>
    <cellStyle name="40% - Accent2 6" xfId="524"/>
    <cellStyle name="40% - Accent2 7" xfId="538"/>
    <cellStyle name="40% - Accent2 8" xfId="552"/>
    <cellStyle name="40% - Accent2 9" xfId="566"/>
    <cellStyle name="40% - Accent3" xfId="33" builtinId="39" customBuiltin="1"/>
    <cellStyle name="40% - Accent3 10" xfId="582"/>
    <cellStyle name="40% - Accent3 11" xfId="626"/>
    <cellStyle name="40% - Accent3 12" xfId="646"/>
    <cellStyle name="40% - Accent3 13" xfId="660"/>
    <cellStyle name="40% - Accent3 14" xfId="706"/>
    <cellStyle name="40% - Accent3 2" xfId="34"/>
    <cellStyle name="40% - Accent3 3" xfId="35"/>
    <cellStyle name="40% - Accent3 4" xfId="36"/>
    <cellStyle name="40% - Accent3 5" xfId="512"/>
    <cellStyle name="40% - Accent3 6" xfId="526"/>
    <cellStyle name="40% - Accent3 7" xfId="540"/>
    <cellStyle name="40% - Accent3 8" xfId="554"/>
    <cellStyle name="40% - Accent3 9" xfId="568"/>
    <cellStyle name="40% - Accent4" xfId="37" builtinId="43" customBuiltin="1"/>
    <cellStyle name="40% - Accent4 10" xfId="584"/>
    <cellStyle name="40% - Accent4 11" xfId="628"/>
    <cellStyle name="40% - Accent4 12" xfId="648"/>
    <cellStyle name="40% - Accent4 13" xfId="662"/>
    <cellStyle name="40% - Accent4 14" xfId="708"/>
    <cellStyle name="40% - Accent4 2" xfId="38"/>
    <cellStyle name="40% - Accent4 3" xfId="39"/>
    <cellStyle name="40% - Accent4 4" xfId="40"/>
    <cellStyle name="40% - Accent4 5" xfId="514"/>
    <cellStyle name="40% - Accent4 6" xfId="528"/>
    <cellStyle name="40% - Accent4 7" xfId="542"/>
    <cellStyle name="40% - Accent4 8" xfId="556"/>
    <cellStyle name="40% - Accent4 9" xfId="570"/>
    <cellStyle name="40% - Accent5" xfId="41" builtinId="47" customBuiltin="1"/>
    <cellStyle name="40% - Accent5 10" xfId="586"/>
    <cellStyle name="40% - Accent5 11" xfId="630"/>
    <cellStyle name="40% - Accent5 12" xfId="650"/>
    <cellStyle name="40% - Accent5 13" xfId="664"/>
    <cellStyle name="40% - Accent5 14" xfId="710"/>
    <cellStyle name="40% - Accent5 2" xfId="42"/>
    <cellStyle name="40% - Accent5 3" xfId="43"/>
    <cellStyle name="40% - Accent5 4" xfId="44"/>
    <cellStyle name="40% - Accent5 5" xfId="516"/>
    <cellStyle name="40% - Accent5 6" xfId="530"/>
    <cellStyle name="40% - Accent5 7" xfId="544"/>
    <cellStyle name="40% - Accent5 8" xfId="558"/>
    <cellStyle name="40% - Accent5 9" xfId="572"/>
    <cellStyle name="40% - Accent6" xfId="45" builtinId="51" customBuiltin="1"/>
    <cellStyle name="40% - Accent6 10" xfId="588"/>
    <cellStyle name="40% - Accent6 11" xfId="632"/>
    <cellStyle name="40% - Accent6 12" xfId="652"/>
    <cellStyle name="40% - Accent6 13" xfId="666"/>
    <cellStyle name="40% - Accent6 14" xfId="712"/>
    <cellStyle name="40% - Accent6 2" xfId="46"/>
    <cellStyle name="40% - Accent6 3" xfId="47"/>
    <cellStyle name="40% - Accent6 4" xfId="48"/>
    <cellStyle name="40% - Accent6 5" xfId="518"/>
    <cellStyle name="40% - Accent6 6" xfId="532"/>
    <cellStyle name="40% - Accent6 7" xfId="546"/>
    <cellStyle name="40% - Accent6 8" xfId="560"/>
    <cellStyle name="40% - Accent6 9" xfId="574"/>
    <cellStyle name="60% - Accent1" xfId="49" builtinId="32" customBuiltin="1"/>
    <cellStyle name="60% - Accent1 2" xfId="50"/>
    <cellStyle name="60% - Accent1 3" xfId="51"/>
    <cellStyle name="60% - Accent1 4" xfId="52"/>
    <cellStyle name="60% - Accent2" xfId="53" builtinId="36" customBuiltin="1"/>
    <cellStyle name="60% - Accent2 2" xfId="54"/>
    <cellStyle name="60% - Accent2 3" xfId="55"/>
    <cellStyle name="60% - Accent2 4" xfId="56"/>
    <cellStyle name="60% - Accent3" xfId="57" builtinId="40" customBuiltin="1"/>
    <cellStyle name="60% - Accent3 2" xfId="58"/>
    <cellStyle name="60% - Accent3 3" xfId="59"/>
    <cellStyle name="60% - Accent3 4" xfId="60"/>
    <cellStyle name="60% - Accent4" xfId="61" builtinId="44" customBuiltin="1"/>
    <cellStyle name="60% - Accent4 2" xfId="62"/>
    <cellStyle name="60% - Accent4 3" xfId="63"/>
    <cellStyle name="60% - Accent4 4" xfId="64"/>
    <cellStyle name="60% - Accent5" xfId="65" builtinId="48" customBuiltin="1"/>
    <cellStyle name="60% - Accent5 2" xfId="66"/>
    <cellStyle name="60% - Accent5 3" xfId="67"/>
    <cellStyle name="60% - Accent5 4" xfId="68"/>
    <cellStyle name="60% - Accent6" xfId="69" builtinId="52" customBuiltin="1"/>
    <cellStyle name="60% - Accent6 2" xfId="70"/>
    <cellStyle name="60% - Accent6 3" xfId="71"/>
    <cellStyle name="60% - Accent6 4" xfId="72"/>
    <cellStyle name="Accent1" xfId="73" builtinId="29" customBuiltin="1"/>
    <cellStyle name="Accent1 2" xfId="74"/>
    <cellStyle name="Accent1 3" xfId="75"/>
    <cellStyle name="Accent1 4" xfId="76"/>
    <cellStyle name="Accent2" xfId="77" builtinId="33" customBuiltin="1"/>
    <cellStyle name="Accent2 2" xfId="78"/>
    <cellStyle name="Accent2 3" xfId="79"/>
    <cellStyle name="Accent2 4" xfId="80"/>
    <cellStyle name="Accent3" xfId="81" builtinId="37" customBuiltin="1"/>
    <cellStyle name="Accent3 2" xfId="82"/>
    <cellStyle name="Accent3 3" xfId="83"/>
    <cellStyle name="Accent3 4" xfId="84"/>
    <cellStyle name="Accent4" xfId="85" builtinId="41" customBuiltin="1"/>
    <cellStyle name="Accent4 2" xfId="86"/>
    <cellStyle name="Accent4 3" xfId="87"/>
    <cellStyle name="Accent4 4" xfId="88"/>
    <cellStyle name="Accent5" xfId="89" builtinId="45" customBuiltin="1"/>
    <cellStyle name="Accent5 2" xfId="90"/>
    <cellStyle name="Accent5 3" xfId="91"/>
    <cellStyle name="Accent5 4" xfId="92"/>
    <cellStyle name="Accent6" xfId="93" builtinId="49" customBuiltin="1"/>
    <cellStyle name="Accent6 2" xfId="94"/>
    <cellStyle name="Accent6 3" xfId="95"/>
    <cellStyle name="Accent6 4" xfId="96"/>
    <cellStyle name="Bad" xfId="97" builtinId="27" customBuiltin="1"/>
    <cellStyle name="Bad 2" xfId="98"/>
    <cellStyle name="Bad 3" xfId="99"/>
    <cellStyle name="Bad 4" xfId="100"/>
    <cellStyle name="Calculation" xfId="101" builtinId="22" customBuiltin="1"/>
    <cellStyle name="Calculation 2" xfId="102"/>
    <cellStyle name="Calculation 3" xfId="103"/>
    <cellStyle name="Calculation 3 2" xfId="104"/>
    <cellStyle name="Calculation 3 2 2" xfId="597"/>
    <cellStyle name="Calculation 3 2 3" xfId="677"/>
    <cellStyle name="Calculation 3 3" xfId="105"/>
    <cellStyle name="Calculation 3 3 2" xfId="606"/>
    <cellStyle name="Calculation 3 3 3" xfId="686"/>
    <cellStyle name="Calculation 3 4" xfId="106"/>
    <cellStyle name="Calculation 3 4 2" xfId="612"/>
    <cellStyle name="Calculation 3 4 3" xfId="692"/>
    <cellStyle name="Calculation 3 5" xfId="107"/>
    <cellStyle name="Calculation 3 5 2" xfId="615"/>
    <cellStyle name="Calculation 3 5 3" xfId="695"/>
    <cellStyle name="Calculation 3 6" xfId="108"/>
    <cellStyle name="Calculation 3 6 2" xfId="635"/>
    <cellStyle name="Calculation 3 6 3" xfId="715"/>
    <cellStyle name="Calculation 3 7" xfId="591"/>
    <cellStyle name="Calculation 3 8" xfId="671"/>
    <cellStyle name="Calculation 4" xfId="109"/>
    <cellStyle name="Check Cell" xfId="110" builtinId="23" customBuiltin="1"/>
    <cellStyle name="Check Cell 2" xfId="111"/>
    <cellStyle name="Check Cell 3" xfId="112"/>
    <cellStyle name="Check Cell 4" xfId="113"/>
    <cellStyle name="Comma 2" xfId="114"/>
    <cellStyle name="Comma 3" xfId="115"/>
    <cellStyle name="Comma 3 2" xfId="116"/>
    <cellStyle name="Comma 3 3" xfId="117"/>
    <cellStyle name="Comma 4" xfId="670"/>
    <cellStyle name="Explanatory Text" xfId="118" builtinId="53" customBuiltin="1"/>
    <cellStyle name="Explanatory Text 2" xfId="119"/>
    <cellStyle name="Explanatory Text 3" xfId="120"/>
    <cellStyle name="Explanatory Text 4" xfId="121"/>
    <cellStyle name="Good" xfId="122" builtinId="26" customBuiltin="1"/>
    <cellStyle name="Good 2" xfId="123"/>
    <cellStyle name="Good 3" xfId="124"/>
    <cellStyle name="Good 4" xfId="125"/>
    <cellStyle name="Heading 1" xfId="126" builtinId="16" customBuiltin="1"/>
    <cellStyle name="Heading 1 2" xfId="127"/>
    <cellStyle name="Heading 1 3" xfId="128"/>
    <cellStyle name="Heading 1 4" xfId="129"/>
    <cellStyle name="Heading 2" xfId="130" builtinId="17" customBuiltin="1"/>
    <cellStyle name="Heading 2 2" xfId="131"/>
    <cellStyle name="Heading 2 3" xfId="132"/>
    <cellStyle name="Heading 2 4" xfId="133"/>
    <cellStyle name="Heading 3" xfId="134" builtinId="18" customBuiltin="1"/>
    <cellStyle name="Heading 3 2" xfId="135"/>
    <cellStyle name="Heading 3 3" xfId="136"/>
    <cellStyle name="Heading 3 4" xfId="137"/>
    <cellStyle name="Heading 4" xfId="138" builtinId="19" customBuiltin="1"/>
    <cellStyle name="Heading 4 2" xfId="139"/>
    <cellStyle name="Heading 4 3" xfId="140"/>
    <cellStyle name="Heading 4 4" xfId="141"/>
    <cellStyle name="Hyperlink 2" xfId="142"/>
    <cellStyle name="Input" xfId="143" builtinId="20" customBuiltin="1"/>
    <cellStyle name="Input 2" xfId="144"/>
    <cellStyle name="Input 3" xfId="145"/>
    <cellStyle name="Input 3 2" xfId="146"/>
    <cellStyle name="Input 3 2 2" xfId="598"/>
    <cellStyle name="Input 3 2 3" xfId="678"/>
    <cellStyle name="Input 3 3" xfId="147"/>
    <cellStyle name="Input 3 3 2" xfId="605"/>
    <cellStyle name="Input 3 3 3" xfId="685"/>
    <cellStyle name="Input 3 4" xfId="148"/>
    <cellStyle name="Input 3 4 2" xfId="611"/>
    <cellStyle name="Input 3 4 3" xfId="691"/>
    <cellStyle name="Input 3 5" xfId="149"/>
    <cellStyle name="Input 3 5 2" xfId="616"/>
    <cellStyle name="Input 3 5 3" xfId="696"/>
    <cellStyle name="Input 3 6" xfId="150"/>
    <cellStyle name="Input 3 6 2" xfId="636"/>
    <cellStyle name="Input 3 6 3" xfId="716"/>
    <cellStyle name="Input 3 7" xfId="592"/>
    <cellStyle name="Input 3 8" xfId="672"/>
    <cellStyle name="Input 4" xfId="151"/>
    <cellStyle name="Linked Cell" xfId="152" builtinId="24" customBuiltin="1"/>
    <cellStyle name="Linked Cell 2" xfId="153"/>
    <cellStyle name="Linked Cell 3" xfId="154"/>
    <cellStyle name="Linked Cell 4" xfId="155"/>
    <cellStyle name="Neutral" xfId="156" builtinId="28" customBuiltin="1"/>
    <cellStyle name="Neutral 2" xfId="157"/>
    <cellStyle name="Neutral 3" xfId="158"/>
    <cellStyle name="Neutral 4" xfId="159"/>
    <cellStyle name="Normal" xfId="0" builtinId="0"/>
    <cellStyle name="Normal 10" xfId="160"/>
    <cellStyle name="Normal 10 2" xfId="161"/>
    <cellStyle name="Normal 100" xfId="162"/>
    <cellStyle name="Normal 101" xfId="163"/>
    <cellStyle name="Normal 102" xfId="164"/>
    <cellStyle name="Normal 103" xfId="165"/>
    <cellStyle name="Normal 104" xfId="166"/>
    <cellStyle name="Normal 105" xfId="167"/>
    <cellStyle name="Normal 106" xfId="168"/>
    <cellStyle name="Normal 107" xfId="169"/>
    <cellStyle name="Normal 108" xfId="170"/>
    <cellStyle name="Normal 109" xfId="171"/>
    <cellStyle name="Normal 11" xfId="172"/>
    <cellStyle name="Normal 110" xfId="173"/>
    <cellStyle name="Normal 111" xfId="174"/>
    <cellStyle name="Normal 112" xfId="175"/>
    <cellStyle name="Normal 112 2" xfId="176"/>
    <cellStyle name="Normal 113" xfId="177"/>
    <cellStyle name="Normal 113 2" xfId="178"/>
    <cellStyle name="Normal 114" xfId="179"/>
    <cellStyle name="Normal 114 2" xfId="180"/>
    <cellStyle name="Normal 115" xfId="181"/>
    <cellStyle name="Normal 115 2" xfId="182"/>
    <cellStyle name="Normal 116" xfId="183"/>
    <cellStyle name="Normal 116 2" xfId="184"/>
    <cellStyle name="Normal 117" xfId="185"/>
    <cellStyle name="Normal 117 2" xfId="186"/>
    <cellStyle name="Normal 118" xfId="187"/>
    <cellStyle name="Normal 118 2" xfId="188"/>
    <cellStyle name="Normal 119" xfId="189"/>
    <cellStyle name="Normal 119 2" xfId="190"/>
    <cellStyle name="Normal 12" xfId="191"/>
    <cellStyle name="Normal 120" xfId="192"/>
    <cellStyle name="Normal 120 2" xfId="193"/>
    <cellStyle name="Normal 121" xfId="194"/>
    <cellStyle name="Normal 121 2" xfId="195"/>
    <cellStyle name="Normal 122" xfId="196"/>
    <cellStyle name="Normal 123" xfId="197"/>
    <cellStyle name="Normal 124" xfId="198"/>
    <cellStyle name="Normal 125" xfId="199"/>
    <cellStyle name="Normal 126" xfId="200"/>
    <cellStyle name="Normal 126 2" xfId="201"/>
    <cellStyle name="Normal 127" xfId="202"/>
    <cellStyle name="Normal 127 2" xfId="203"/>
    <cellStyle name="Normal 128" xfId="204"/>
    <cellStyle name="Normal 129" xfId="205"/>
    <cellStyle name="Normal 129 2" xfId="206"/>
    <cellStyle name="Normal 13" xfId="207"/>
    <cellStyle name="Normal 130" xfId="208"/>
    <cellStyle name="Normal 131" xfId="209"/>
    <cellStyle name="Normal 132" xfId="210"/>
    <cellStyle name="Normal 133" xfId="211"/>
    <cellStyle name="Normal 134" xfId="212"/>
    <cellStyle name="Normal 135" xfId="213"/>
    <cellStyle name="Normal 136" xfId="214"/>
    <cellStyle name="Normal 137" xfId="215"/>
    <cellStyle name="Normal 138" xfId="216"/>
    <cellStyle name="Normal 139" xfId="217"/>
    <cellStyle name="Normal 14" xfId="218"/>
    <cellStyle name="Normal 140" xfId="219"/>
    <cellStyle name="Normal 141" xfId="220"/>
    <cellStyle name="Normal 142" xfId="221"/>
    <cellStyle name="Normal 143" xfId="222"/>
    <cellStyle name="Normal 144" xfId="223"/>
    <cellStyle name="Normal 145" xfId="224"/>
    <cellStyle name="Normal 146" xfId="225"/>
    <cellStyle name="Normal 147" xfId="226"/>
    <cellStyle name="Normal 148" xfId="227"/>
    <cellStyle name="Normal 149" xfId="228"/>
    <cellStyle name="Normal 15" xfId="229"/>
    <cellStyle name="Normal 150" xfId="230"/>
    <cellStyle name="Normal 151" xfId="231"/>
    <cellStyle name="Normal 152" xfId="232"/>
    <cellStyle name="Normal 153" xfId="233"/>
    <cellStyle name="Normal 154" xfId="234"/>
    <cellStyle name="Normal 155" xfId="235"/>
    <cellStyle name="Normal 156" xfId="236"/>
    <cellStyle name="Normal 157" xfId="237"/>
    <cellStyle name="Normal 158" xfId="238"/>
    <cellStyle name="Normal 159" xfId="239"/>
    <cellStyle name="Normal 16" xfId="240"/>
    <cellStyle name="Normal 160" xfId="241"/>
    <cellStyle name="Normal 161" xfId="242"/>
    <cellStyle name="Normal 162" xfId="243"/>
    <cellStyle name="Normal 163" xfId="244"/>
    <cellStyle name="Normal 164" xfId="245"/>
    <cellStyle name="Normal 165" xfId="246"/>
    <cellStyle name="Normal 166" xfId="247"/>
    <cellStyle name="Normal 167" xfId="248"/>
    <cellStyle name="Normal 168" xfId="249"/>
    <cellStyle name="Normal 169" xfId="250"/>
    <cellStyle name="Normal 17" xfId="251"/>
    <cellStyle name="Normal 170" xfId="252"/>
    <cellStyle name="Normal 171" xfId="253"/>
    <cellStyle name="Normal 172" xfId="254"/>
    <cellStyle name="Normal 173" xfId="255"/>
    <cellStyle name="Normal 174" xfId="256"/>
    <cellStyle name="Normal 175" xfId="257"/>
    <cellStyle name="Normal 176" xfId="258"/>
    <cellStyle name="Normal 177" xfId="259"/>
    <cellStyle name="Normal 178" xfId="260"/>
    <cellStyle name="Normal 179" xfId="261"/>
    <cellStyle name="Normal 18" xfId="262"/>
    <cellStyle name="Normal 180" xfId="263"/>
    <cellStyle name="Normal 181" xfId="264"/>
    <cellStyle name="Normal 182" xfId="265"/>
    <cellStyle name="Normal 183" xfId="266"/>
    <cellStyle name="Normal 184" xfId="267"/>
    <cellStyle name="Normal 185" xfId="268"/>
    <cellStyle name="Normal 186" xfId="269"/>
    <cellStyle name="Normal 187" xfId="270"/>
    <cellStyle name="Normal 188" xfId="271"/>
    <cellStyle name="Normal 189" xfId="272"/>
    <cellStyle name="Normal 19" xfId="273"/>
    <cellStyle name="Normal 190" xfId="274"/>
    <cellStyle name="Normal 191" xfId="275"/>
    <cellStyle name="Normal 192" xfId="276"/>
    <cellStyle name="Normal 193" xfId="277"/>
    <cellStyle name="Normal 194" xfId="278"/>
    <cellStyle name="Normal 195" xfId="279"/>
    <cellStyle name="Normal 196" xfId="280"/>
    <cellStyle name="Normal 197" xfId="281"/>
    <cellStyle name="Normal 197 2" xfId="282"/>
    <cellStyle name="Normal 198" xfId="283"/>
    <cellStyle name="Normal 198 2" xfId="284"/>
    <cellStyle name="Normal 199" xfId="285"/>
    <cellStyle name="Normal 2" xfId="286"/>
    <cellStyle name="Normal 2 2" xfId="287"/>
    <cellStyle name="Normal 2 3" xfId="288"/>
    <cellStyle name="Normal 20" xfId="289"/>
    <cellStyle name="Normal 200" xfId="290"/>
    <cellStyle name="Normal 200 2" xfId="291"/>
    <cellStyle name="Normal 201" xfId="292"/>
    <cellStyle name="Normal 201 2" xfId="293"/>
    <cellStyle name="Normal 202" xfId="294"/>
    <cellStyle name="Normal 202 2" xfId="295"/>
    <cellStyle name="Normal 203" xfId="296"/>
    <cellStyle name="Normal 203 2" xfId="297"/>
    <cellStyle name="Normal 204" xfId="298"/>
    <cellStyle name="Normal 204 2" xfId="299"/>
    <cellStyle name="Normal 205" xfId="300"/>
    <cellStyle name="Normal 205 2" xfId="301"/>
    <cellStyle name="Normal 206" xfId="302"/>
    <cellStyle name="Normal 206 2" xfId="303"/>
    <cellStyle name="Normal 207" xfId="304"/>
    <cellStyle name="Normal 207 2" xfId="305"/>
    <cellStyle name="Normal 208" xfId="306"/>
    <cellStyle name="Normal 208 2" xfId="307"/>
    <cellStyle name="Normal 209" xfId="308"/>
    <cellStyle name="Normal 209 2" xfId="309"/>
    <cellStyle name="Normal 21" xfId="310"/>
    <cellStyle name="Normal 210" xfId="311"/>
    <cellStyle name="Normal 211" xfId="312"/>
    <cellStyle name="Normal 212" xfId="313"/>
    <cellStyle name="Normal 213" xfId="314"/>
    <cellStyle name="Normal 214" xfId="315"/>
    <cellStyle name="Normal 215" xfId="316"/>
    <cellStyle name="Normal 216" xfId="317"/>
    <cellStyle name="Normal 217" xfId="318"/>
    <cellStyle name="Normal 218" xfId="319"/>
    <cellStyle name="Normal 219" xfId="320"/>
    <cellStyle name="Normal 22" xfId="321"/>
    <cellStyle name="Normal 220" xfId="322"/>
    <cellStyle name="Normal 221" xfId="323"/>
    <cellStyle name="Normal 222" xfId="324"/>
    <cellStyle name="Normal 223" xfId="325"/>
    <cellStyle name="Normal 224" xfId="326"/>
    <cellStyle name="Normal 225" xfId="327"/>
    <cellStyle name="Normal 226" xfId="328"/>
    <cellStyle name="Normal 227" xfId="329"/>
    <cellStyle name="Normal 228" xfId="330"/>
    <cellStyle name="Normal 229" xfId="331"/>
    <cellStyle name="Normal 23" xfId="332"/>
    <cellStyle name="Normal 230" xfId="333"/>
    <cellStyle name="Normal 231" xfId="334"/>
    <cellStyle name="Normal 232" xfId="335"/>
    <cellStyle name="Normal 233" xfId="336"/>
    <cellStyle name="Normal 234" xfId="337"/>
    <cellStyle name="Normal 235" xfId="338"/>
    <cellStyle name="Normal 236" xfId="339"/>
    <cellStyle name="Normal 237" xfId="340"/>
    <cellStyle name="Normal 238" xfId="341"/>
    <cellStyle name="Normal 239" xfId="342"/>
    <cellStyle name="Normal 24" xfId="343"/>
    <cellStyle name="Normal 240" xfId="344"/>
    <cellStyle name="Normal 241" xfId="345"/>
    <cellStyle name="Normal 242" xfId="346"/>
    <cellStyle name="Normal 243" xfId="347"/>
    <cellStyle name="Normal 244" xfId="348"/>
    <cellStyle name="Normal 245" xfId="349"/>
    <cellStyle name="Normal 246" xfId="350"/>
    <cellStyle name="Normal 247" xfId="351"/>
    <cellStyle name="Normal 248" xfId="352"/>
    <cellStyle name="Normal 249" xfId="353"/>
    <cellStyle name="Normal 25" xfId="354"/>
    <cellStyle name="Normal 250" xfId="355"/>
    <cellStyle name="Normal 251" xfId="356"/>
    <cellStyle name="Normal 252" xfId="357"/>
    <cellStyle name="Normal 253" xfId="358"/>
    <cellStyle name="Normal 254" xfId="359"/>
    <cellStyle name="Normal 255" xfId="360"/>
    <cellStyle name="Normal 256" xfId="361"/>
    <cellStyle name="Normal 257" xfId="362"/>
    <cellStyle name="Normal 258" xfId="363"/>
    <cellStyle name="Normal 259" xfId="364"/>
    <cellStyle name="Normal 259 10" xfId="667"/>
    <cellStyle name="Normal 259 11" xfId="713"/>
    <cellStyle name="Normal 259 2" xfId="519"/>
    <cellStyle name="Normal 259 3" xfId="533"/>
    <cellStyle name="Normal 259 4" xfId="547"/>
    <cellStyle name="Normal 259 5" xfId="561"/>
    <cellStyle name="Normal 259 6" xfId="575"/>
    <cellStyle name="Normal 259 7" xfId="589"/>
    <cellStyle name="Normal 259 8" xfId="633"/>
    <cellStyle name="Normal 259 9" xfId="653"/>
    <cellStyle name="Normal 26" xfId="365"/>
    <cellStyle name="Normal 260" xfId="669"/>
    <cellStyle name="Normal 261" xfId="721"/>
    <cellStyle name="Normal 27" xfId="366"/>
    <cellStyle name="Normal 28" xfId="367"/>
    <cellStyle name="Normal 29" xfId="368"/>
    <cellStyle name="Normal 3" xfId="369"/>
    <cellStyle name="Normal 3 2" xfId="370"/>
    <cellStyle name="Normal 30" xfId="371"/>
    <cellStyle name="Normal 31" xfId="372"/>
    <cellStyle name="Normal 32" xfId="373"/>
    <cellStyle name="Normal 33" xfId="374"/>
    <cellStyle name="Normal 34" xfId="375"/>
    <cellStyle name="Normal 35" xfId="376"/>
    <cellStyle name="Normal 35 2" xfId="377"/>
    <cellStyle name="Normal 36" xfId="378"/>
    <cellStyle name="Normal 36 2" xfId="379"/>
    <cellStyle name="Normal 37" xfId="380"/>
    <cellStyle name="Normal 37 2" xfId="381"/>
    <cellStyle name="Normal 38" xfId="382"/>
    <cellStyle name="Normal 39" xfId="383"/>
    <cellStyle name="Normal 4" xfId="384"/>
    <cellStyle name="Normal 4 2" xfId="385"/>
    <cellStyle name="Normal 40" xfId="386"/>
    <cellStyle name="Normal 41" xfId="387"/>
    <cellStyle name="Normal 42" xfId="388"/>
    <cellStyle name="Normal 43" xfId="389"/>
    <cellStyle name="Normal 44" xfId="390"/>
    <cellStyle name="Normal 45" xfId="391"/>
    <cellStyle name="Normal 46" xfId="392"/>
    <cellStyle name="Normal 47" xfId="393"/>
    <cellStyle name="Normal 48" xfId="394"/>
    <cellStyle name="Normal 49" xfId="395"/>
    <cellStyle name="Normal 5" xfId="396"/>
    <cellStyle name="Normal 5 2" xfId="397"/>
    <cellStyle name="Normal 50" xfId="398"/>
    <cellStyle name="Normal 51" xfId="399"/>
    <cellStyle name="Normal 52" xfId="400"/>
    <cellStyle name="Normal 53" xfId="401"/>
    <cellStyle name="Normal 53 2" xfId="402"/>
    <cellStyle name="Normal 54" xfId="403"/>
    <cellStyle name="Normal 54 2" xfId="404"/>
    <cellStyle name="Normal 55" xfId="405"/>
    <cellStyle name="Normal 55 2" xfId="406"/>
    <cellStyle name="Normal 56" xfId="407"/>
    <cellStyle name="Normal 57" xfId="408"/>
    <cellStyle name="Normal 58" xfId="409"/>
    <cellStyle name="Normal 59" xfId="410"/>
    <cellStyle name="Normal 6" xfId="411"/>
    <cellStyle name="Normal 6 2" xfId="412"/>
    <cellStyle name="Normal 60" xfId="413"/>
    <cellStyle name="Normal 61" xfId="414"/>
    <cellStyle name="Normal 62" xfId="415"/>
    <cellStyle name="Normal 63" xfId="416"/>
    <cellStyle name="Normal 64" xfId="417"/>
    <cellStyle name="Normal 64 2" xfId="418"/>
    <cellStyle name="Normal 65" xfId="419"/>
    <cellStyle name="Normal 65 2" xfId="420"/>
    <cellStyle name="Normal 66" xfId="421"/>
    <cellStyle name="Normal 66 2" xfId="422"/>
    <cellStyle name="Normal 67" xfId="423"/>
    <cellStyle name="Normal 68" xfId="424"/>
    <cellStyle name="Normal 69" xfId="425"/>
    <cellStyle name="Normal 7" xfId="426"/>
    <cellStyle name="Normal 7 2" xfId="427"/>
    <cellStyle name="Normal 70" xfId="428"/>
    <cellStyle name="Normal 71" xfId="429"/>
    <cellStyle name="Normal 72" xfId="430"/>
    <cellStyle name="Normal 73" xfId="431"/>
    <cellStyle name="Normal 74" xfId="432"/>
    <cellStyle name="Normal 75" xfId="433"/>
    <cellStyle name="Normal 76" xfId="434"/>
    <cellStyle name="Normal 77" xfId="435"/>
    <cellStyle name="Normal 78" xfId="436"/>
    <cellStyle name="Normal 79" xfId="437"/>
    <cellStyle name="Normal 8" xfId="438"/>
    <cellStyle name="Normal 8 2" xfId="439"/>
    <cellStyle name="Normal 8 3" xfId="440"/>
    <cellStyle name="Normal 80" xfId="441"/>
    <cellStyle name="Normal 81" xfId="442"/>
    <cellStyle name="Normal 82" xfId="443"/>
    <cellStyle name="Normal 83" xfId="444"/>
    <cellStyle name="Normal 84" xfId="445"/>
    <cellStyle name="Normal 85" xfId="446"/>
    <cellStyle name="Normal 86" xfId="447"/>
    <cellStyle name="Normal 87" xfId="448"/>
    <cellStyle name="Normal 88" xfId="449"/>
    <cellStyle name="Normal 89" xfId="450"/>
    <cellStyle name="Normal 9" xfId="451"/>
    <cellStyle name="Normal 9 2" xfId="452"/>
    <cellStyle name="Normal 9 3" xfId="453"/>
    <cellStyle name="Normal 9 4" xfId="454"/>
    <cellStyle name="Normal 90" xfId="455"/>
    <cellStyle name="Normal 91" xfId="456"/>
    <cellStyle name="Normal 92" xfId="457"/>
    <cellStyle name="Normal 93" xfId="458"/>
    <cellStyle name="Normal 94" xfId="459"/>
    <cellStyle name="Normal 95" xfId="460"/>
    <cellStyle name="Normal 96" xfId="461"/>
    <cellStyle name="Normal 97" xfId="462"/>
    <cellStyle name="Normal 98" xfId="463"/>
    <cellStyle name="Normal 99" xfId="464"/>
    <cellStyle name="Note 2" xfId="465"/>
    <cellStyle name="Note 3" xfId="466"/>
    <cellStyle name="Note 3 2" xfId="467"/>
    <cellStyle name="Note 3 2 2" xfId="468"/>
    <cellStyle name="Note 3 2 2 2" xfId="600"/>
    <cellStyle name="Note 3 2 2 3" xfId="680"/>
    <cellStyle name="Note 3 2 3" xfId="469"/>
    <cellStyle name="Note 3 2 3 2" xfId="603"/>
    <cellStyle name="Note 3 2 3 3" xfId="683"/>
    <cellStyle name="Note 3 2 4" xfId="470"/>
    <cellStyle name="Note 3 2 4 2" xfId="609"/>
    <cellStyle name="Note 3 2 4 3" xfId="689"/>
    <cellStyle name="Note 3 2 5" xfId="471"/>
    <cellStyle name="Note 3 2 5 2" xfId="618"/>
    <cellStyle name="Note 3 2 5 3" xfId="698"/>
    <cellStyle name="Note 3 2 6" xfId="472"/>
    <cellStyle name="Note 3 2 6 2" xfId="638"/>
    <cellStyle name="Note 3 2 6 3" xfId="718"/>
    <cellStyle name="Note 3 2 7" xfId="594"/>
    <cellStyle name="Note 3 2 8" xfId="674"/>
    <cellStyle name="Note 3 3" xfId="473"/>
    <cellStyle name="Note 3 3 2" xfId="599"/>
    <cellStyle name="Note 3 3 3" xfId="679"/>
    <cellStyle name="Note 3 4" xfId="474"/>
    <cellStyle name="Note 3 4 2" xfId="604"/>
    <cellStyle name="Note 3 4 3" xfId="684"/>
    <cellStyle name="Note 3 5" xfId="475"/>
    <cellStyle name="Note 3 5 2" xfId="610"/>
    <cellStyle name="Note 3 5 3" xfId="690"/>
    <cellStyle name="Note 3 6" xfId="476"/>
    <cellStyle name="Note 3 6 2" xfId="617"/>
    <cellStyle name="Note 3 6 3" xfId="697"/>
    <cellStyle name="Note 3 7" xfId="477"/>
    <cellStyle name="Note 3 7 2" xfId="637"/>
    <cellStyle name="Note 3 7 3" xfId="717"/>
    <cellStyle name="Note 3 8" xfId="593"/>
    <cellStyle name="Note 3 9" xfId="673"/>
    <cellStyle name="Note 4" xfId="478"/>
    <cellStyle name="Note 5" xfId="479"/>
    <cellStyle name="Note 5 10" xfId="668"/>
    <cellStyle name="Note 5 11" xfId="714"/>
    <cellStyle name="Note 5 2" xfId="520"/>
    <cellStyle name="Note 5 3" xfId="534"/>
    <cellStyle name="Note 5 4" xfId="548"/>
    <cellStyle name="Note 5 5" xfId="562"/>
    <cellStyle name="Note 5 6" xfId="576"/>
    <cellStyle name="Note 5 7" xfId="590"/>
    <cellStyle name="Note 5 8" xfId="634"/>
    <cellStyle name="Note 5 9" xfId="654"/>
    <cellStyle name="Output" xfId="480" builtinId="21" customBuiltin="1"/>
    <cellStyle name="Output 2" xfId="481"/>
    <cellStyle name="Output 3" xfId="482"/>
    <cellStyle name="Output 3 2" xfId="483"/>
    <cellStyle name="Output 3 2 2" xfId="601"/>
    <cellStyle name="Output 3 2 3" xfId="681"/>
    <cellStyle name="Output 3 3" xfId="484"/>
    <cellStyle name="Output 3 3 2" xfId="607"/>
    <cellStyle name="Output 3 3 3" xfId="687"/>
    <cellStyle name="Output 3 4" xfId="485"/>
    <cellStyle name="Output 3 4 2" xfId="613"/>
    <cellStyle name="Output 3 4 3" xfId="693"/>
    <cellStyle name="Output 3 5" xfId="486"/>
    <cellStyle name="Output 3 5 2" xfId="619"/>
    <cellStyle name="Output 3 5 3" xfId="699"/>
    <cellStyle name="Output 3 6" xfId="487"/>
    <cellStyle name="Output 3 6 2" xfId="639"/>
    <cellStyle name="Output 3 6 3" xfId="719"/>
    <cellStyle name="Output 3 7" xfId="595"/>
    <cellStyle name="Output 3 8" xfId="675"/>
    <cellStyle name="Output 4" xfId="488"/>
    <cellStyle name="Title" xfId="506" builtinId="15" customBuiltin="1"/>
    <cellStyle name="Title 2" xfId="489"/>
    <cellStyle name="Title 3" xfId="490"/>
    <cellStyle name="Title 4" xfId="491"/>
    <cellStyle name="Title 5" xfId="492"/>
    <cellStyle name="Total" xfId="493" builtinId="25" customBuiltin="1"/>
    <cellStyle name="Total 2" xfId="494"/>
    <cellStyle name="Total 3" xfId="495"/>
    <cellStyle name="Total 3 2" xfId="496"/>
    <cellStyle name="Total 3 2 2" xfId="602"/>
    <cellStyle name="Total 3 2 3" xfId="682"/>
    <cellStyle name="Total 3 3" xfId="497"/>
    <cellStyle name="Total 3 3 2" xfId="608"/>
    <cellStyle name="Total 3 3 3" xfId="688"/>
    <cellStyle name="Total 3 4" xfId="498"/>
    <cellStyle name="Total 3 4 2" xfId="614"/>
    <cellStyle name="Total 3 4 3" xfId="694"/>
    <cellStyle name="Total 3 5" xfId="499"/>
    <cellStyle name="Total 3 5 2" xfId="620"/>
    <cellStyle name="Total 3 5 3" xfId="700"/>
    <cellStyle name="Total 3 6" xfId="500"/>
    <cellStyle name="Total 3 6 2" xfId="640"/>
    <cellStyle name="Total 3 6 3" xfId="720"/>
    <cellStyle name="Total 3 7" xfId="596"/>
    <cellStyle name="Total 3 8" xfId="676"/>
    <cellStyle name="Total 4" xfId="501"/>
    <cellStyle name="Warning Text" xfId="502" builtinId="11" customBuiltin="1"/>
    <cellStyle name="Warning Text 2" xfId="503"/>
    <cellStyle name="Warning Text 3" xfId="504"/>
    <cellStyle name="Warning Text 4" xfId="50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1937252</xdr:colOff>
      <xdr:row>0</xdr:row>
      <xdr:rowOff>95249</xdr:rowOff>
    </xdr:from>
    <xdr:to>
      <xdr:col>14</xdr:col>
      <xdr:colOff>2944092</xdr:colOff>
      <xdr:row>1</xdr:row>
      <xdr:rowOff>458931</xdr:rowOff>
    </xdr:to>
    <xdr:pic>
      <xdr:nvPicPr>
        <xdr:cNvPr id="390172" name="Picture 1" descr="173900_logo_final">
          <a:extLst>
            <a:ext uri="{FF2B5EF4-FFF2-40B4-BE49-F238E27FC236}">
              <a16:creationId xmlns:a16="http://schemas.microsoft.com/office/drawing/2014/main" id="{4709A2B1-1AF0-4AF5-869D-F29F0946F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2045295" y="95249"/>
          <a:ext cx="1006840" cy="9871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14</xdr:col>
      <xdr:colOff>1951980</xdr:colOff>
      <xdr:row>36</xdr:row>
      <xdr:rowOff>26266</xdr:rowOff>
    </xdr:from>
    <xdr:ext cx="1000771" cy="934894"/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750EE9AA-FB62-42F0-879F-434A5E183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2036636" y="8728652"/>
          <a:ext cx="1000771" cy="9348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14</xdr:col>
      <xdr:colOff>2007673</xdr:colOff>
      <xdr:row>70</xdr:row>
      <xdr:rowOff>86879</xdr:rowOff>
    </xdr:from>
    <xdr:ext cx="945079" cy="796348"/>
    <xdr:pic>
      <xdr:nvPicPr>
        <xdr:cNvPr id="5" name="Picture 1" descr="173900_logo_final">
          <a:extLst>
            <a:ext uri="{FF2B5EF4-FFF2-40B4-BE49-F238E27FC236}">
              <a16:creationId xmlns:a16="http://schemas.microsoft.com/office/drawing/2014/main" id="{A229C221-A82F-4D94-B18F-2DE1DF660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2036635" y="18080470"/>
          <a:ext cx="945079" cy="7963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1781175</xdr:colOff>
      <xdr:row>0</xdr:row>
      <xdr:rowOff>381000</xdr:rowOff>
    </xdr:from>
    <xdr:to>
      <xdr:col>9</xdr:col>
      <xdr:colOff>676275</xdr:colOff>
      <xdr:row>3</xdr:row>
      <xdr:rowOff>38100</xdr:rowOff>
    </xdr:to>
    <xdr:pic>
      <xdr:nvPicPr>
        <xdr:cNvPr id="391350" name="Picture 1">
          <a:extLst>
            <a:ext uri="{FF2B5EF4-FFF2-40B4-BE49-F238E27FC236}">
              <a16:creationId xmlns:a16="http://schemas.microsoft.com/office/drawing/2014/main" id="{57AACAEF-25F1-432F-A717-F007D48DE8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1647550" y="381000"/>
          <a:ext cx="1181100" cy="116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1" name="Picture 14">
          <a:extLst>
            <a:ext uri="{FF2B5EF4-FFF2-40B4-BE49-F238E27FC236}">
              <a16:creationId xmlns:a16="http://schemas.microsoft.com/office/drawing/2014/main" id="{351281E8-7EB3-4D00-B45F-60B34CE20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2" name="Picture 15">
          <a:extLst>
            <a:ext uri="{FF2B5EF4-FFF2-40B4-BE49-F238E27FC236}">
              <a16:creationId xmlns:a16="http://schemas.microsoft.com/office/drawing/2014/main" id="{C315A9DF-22B5-4602-9CF4-6CD223AE6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3" name="Picture 16">
          <a:extLst>
            <a:ext uri="{FF2B5EF4-FFF2-40B4-BE49-F238E27FC236}">
              <a16:creationId xmlns:a16="http://schemas.microsoft.com/office/drawing/2014/main" id="{A1200437-2863-489D-8D84-5F3D859AC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4" name="Picture 17">
          <a:extLst>
            <a:ext uri="{FF2B5EF4-FFF2-40B4-BE49-F238E27FC236}">
              <a16:creationId xmlns:a16="http://schemas.microsoft.com/office/drawing/2014/main" id="{A46236E9-4B77-4967-9858-20BFBC418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5" name="Picture 18">
          <a:extLst>
            <a:ext uri="{FF2B5EF4-FFF2-40B4-BE49-F238E27FC236}">
              <a16:creationId xmlns:a16="http://schemas.microsoft.com/office/drawing/2014/main" id="{8B32933A-1940-4F89-A0D8-CECECFE70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6" name="Picture 19">
          <a:extLst>
            <a:ext uri="{FF2B5EF4-FFF2-40B4-BE49-F238E27FC236}">
              <a16:creationId xmlns:a16="http://schemas.microsoft.com/office/drawing/2014/main" id="{CA9844C5-307F-49B7-9850-594EB1464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7" name="Picture 20">
          <a:extLst>
            <a:ext uri="{FF2B5EF4-FFF2-40B4-BE49-F238E27FC236}">
              <a16:creationId xmlns:a16="http://schemas.microsoft.com/office/drawing/2014/main" id="{2EC5399E-6A1C-4E62-A5B6-23C2D923A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8" name="Picture 21">
          <a:extLst>
            <a:ext uri="{FF2B5EF4-FFF2-40B4-BE49-F238E27FC236}">
              <a16:creationId xmlns:a16="http://schemas.microsoft.com/office/drawing/2014/main" id="{74901F6F-E9FF-4456-9CEA-60B825E90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9" name="Picture 22">
          <a:extLst>
            <a:ext uri="{FF2B5EF4-FFF2-40B4-BE49-F238E27FC236}">
              <a16:creationId xmlns:a16="http://schemas.microsoft.com/office/drawing/2014/main" id="{ADCE4A85-00BE-449F-947F-B40EAB370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0" name="Picture 23">
          <a:extLst>
            <a:ext uri="{FF2B5EF4-FFF2-40B4-BE49-F238E27FC236}">
              <a16:creationId xmlns:a16="http://schemas.microsoft.com/office/drawing/2014/main" id="{B7615850-C005-4247-8BA0-9B5401EB0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1" name="Picture 24">
          <a:extLst>
            <a:ext uri="{FF2B5EF4-FFF2-40B4-BE49-F238E27FC236}">
              <a16:creationId xmlns:a16="http://schemas.microsoft.com/office/drawing/2014/main" id="{50D88D70-F790-47EA-A104-345F7EEA9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2" name="Picture 25">
          <a:extLst>
            <a:ext uri="{FF2B5EF4-FFF2-40B4-BE49-F238E27FC236}">
              <a16:creationId xmlns:a16="http://schemas.microsoft.com/office/drawing/2014/main" id="{4B4FAA2B-9FF4-4B91-B456-3E35824FC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2809875</xdr:colOff>
      <xdr:row>0</xdr:row>
      <xdr:rowOff>1</xdr:rowOff>
    </xdr:from>
    <xdr:to>
      <xdr:col>6</xdr:col>
      <xdr:colOff>3304235</xdr:colOff>
      <xdr:row>1</xdr:row>
      <xdr:rowOff>250265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D8DFD60-7FD8-3122-0C94-DFC88EC3A8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309899040" y="1"/>
          <a:ext cx="494360" cy="516964"/>
        </a:xfrm>
        <a:prstGeom prst="rect">
          <a:avLst/>
        </a:prstGeom>
      </xdr:spPr>
    </xdr:pic>
    <xdr:clientData/>
  </xdr:twoCellAnchor>
  <xdr:twoCellAnchor editAs="oneCell">
    <xdr:from>
      <xdr:col>6</xdr:col>
      <xdr:colOff>2836277</xdr:colOff>
      <xdr:row>13</xdr:row>
      <xdr:rowOff>5055</xdr:rowOff>
    </xdr:from>
    <xdr:to>
      <xdr:col>6</xdr:col>
      <xdr:colOff>3327570</xdr:colOff>
      <xdr:row>14</xdr:row>
      <xdr:rowOff>253931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C9EF58C-AD7A-1C14-42A0-9B9E2203EF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286705776" y="3587920"/>
          <a:ext cx="491293" cy="51264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2400301</xdr:colOff>
      <xdr:row>0</xdr:row>
      <xdr:rowOff>57151</xdr:rowOff>
    </xdr:from>
    <xdr:to>
      <xdr:col>6</xdr:col>
      <xdr:colOff>3095626</xdr:colOff>
      <xdr:row>1</xdr:row>
      <xdr:rowOff>393618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667CD36-5B3B-41DC-A2EE-15CBDD947E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277541674" y="57151"/>
          <a:ext cx="695325" cy="80319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2238375</xdr:colOff>
      <xdr:row>0</xdr:row>
      <xdr:rowOff>46116</xdr:rowOff>
    </xdr:from>
    <xdr:to>
      <xdr:col>8</xdr:col>
      <xdr:colOff>2735284</xdr:colOff>
      <xdr:row>1</xdr:row>
      <xdr:rowOff>277838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6E30F44-7617-4E9B-2378-0DAC6FF8BC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92070866" y="46116"/>
          <a:ext cx="496909" cy="526997"/>
        </a:xfrm>
        <a:prstGeom prst="rect">
          <a:avLst/>
        </a:prstGeom>
      </xdr:spPr>
    </xdr:pic>
    <xdr:clientData/>
  </xdr:twoCellAnchor>
  <xdr:oneCellAnchor>
    <xdr:from>
      <xdr:col>8</xdr:col>
      <xdr:colOff>2225974</xdr:colOff>
      <xdr:row>64</xdr:row>
      <xdr:rowOff>33130</xdr:rowOff>
    </xdr:from>
    <xdr:ext cx="509310" cy="542881"/>
    <xdr:pic>
      <xdr:nvPicPr>
        <xdr:cNvPr id="5" name="Picture 4">
          <a:extLst>
            <a:ext uri="{FF2B5EF4-FFF2-40B4-BE49-F238E27FC236}">
              <a16:creationId xmlns:a16="http://schemas.microsoft.com/office/drawing/2014/main" id="{DD104641-EA7B-4A1B-B508-C39E533E62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971729608" y="16117956"/>
          <a:ext cx="509310" cy="542881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1307523</xdr:colOff>
      <xdr:row>0</xdr:row>
      <xdr:rowOff>10919</xdr:rowOff>
    </xdr:from>
    <xdr:to>
      <xdr:col>13</xdr:col>
      <xdr:colOff>2100072</xdr:colOff>
      <xdr:row>1</xdr:row>
      <xdr:rowOff>314961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2DE2EF86-FAF0-4EBC-9A94-6486B61042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3439928" y="10919"/>
          <a:ext cx="792549" cy="734738"/>
        </a:xfrm>
        <a:prstGeom prst="rect">
          <a:avLst/>
        </a:prstGeom>
      </xdr:spPr>
    </xdr:pic>
    <xdr:clientData/>
  </xdr:twoCellAnchor>
  <xdr:oneCellAnchor>
    <xdr:from>
      <xdr:col>13</xdr:col>
      <xdr:colOff>1282675</xdr:colOff>
      <xdr:row>37</xdr:row>
      <xdr:rowOff>19201</xdr:rowOff>
    </xdr:from>
    <xdr:ext cx="792549" cy="734738"/>
    <xdr:pic>
      <xdr:nvPicPr>
        <xdr:cNvPr id="2" name="Picture 1">
          <a:extLst>
            <a:ext uri="{FF2B5EF4-FFF2-40B4-BE49-F238E27FC236}">
              <a16:creationId xmlns:a16="http://schemas.microsoft.com/office/drawing/2014/main" id="{5E65ADEE-5EDA-4D53-8850-BD01CCD966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33464776" y="9279158"/>
          <a:ext cx="792549" cy="734738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1352550</xdr:colOff>
      <xdr:row>0</xdr:row>
      <xdr:rowOff>0</xdr:rowOff>
    </xdr:from>
    <xdr:to>
      <xdr:col>14</xdr:col>
      <xdr:colOff>2000250</xdr:colOff>
      <xdr:row>1</xdr:row>
      <xdr:rowOff>228600</xdr:rowOff>
    </xdr:to>
    <xdr:pic>
      <xdr:nvPicPr>
        <xdr:cNvPr id="393230" name="Picture 1">
          <a:extLst>
            <a:ext uri="{FF2B5EF4-FFF2-40B4-BE49-F238E27FC236}">
              <a16:creationId xmlns:a16="http://schemas.microsoft.com/office/drawing/2014/main" id="{2245AE3D-8AFC-4E2A-8CDB-7A6E482324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580500" y="0"/>
          <a:ext cx="64770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1388470</xdr:colOff>
      <xdr:row>0</xdr:row>
      <xdr:rowOff>0</xdr:rowOff>
    </xdr:from>
    <xdr:to>
      <xdr:col>14</xdr:col>
      <xdr:colOff>2113547</xdr:colOff>
      <xdr:row>1</xdr:row>
      <xdr:rowOff>330868</xdr:rowOff>
    </xdr:to>
    <xdr:pic>
      <xdr:nvPicPr>
        <xdr:cNvPr id="394254" name="Picture 1">
          <a:extLst>
            <a:ext uri="{FF2B5EF4-FFF2-40B4-BE49-F238E27FC236}">
              <a16:creationId xmlns:a16="http://schemas.microsoft.com/office/drawing/2014/main" id="{7CD24E7B-B816-496F-A618-7200FEF8FA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591028" y="0"/>
          <a:ext cx="725077" cy="683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104"/>
  <sheetViews>
    <sheetView rightToLeft="1" tabSelected="1" zoomScale="85" zoomScaleNormal="85" workbookViewId="0">
      <selection activeCell="D39" sqref="D39"/>
    </sheetView>
  </sheetViews>
  <sheetFormatPr defaultRowHeight="12.75"/>
  <cols>
    <col min="1" max="1" width="1" style="4" customWidth="1"/>
    <col min="2" max="2" width="23.42578125" style="4" customWidth="1"/>
    <col min="3" max="3" width="9.5703125" style="4" customWidth="1"/>
    <col min="4" max="5" width="9" style="4" customWidth="1"/>
    <col min="6" max="6" width="8.5703125" style="4" customWidth="1"/>
    <col min="7" max="7" width="9.140625" style="4" customWidth="1"/>
    <col min="8" max="8" width="8.7109375" style="4" customWidth="1"/>
    <col min="9" max="9" width="9.140625" style="4" customWidth="1"/>
    <col min="10" max="10" width="10.28515625" style="6" customWidth="1"/>
    <col min="11" max="11" width="8.140625" style="7" customWidth="1"/>
    <col min="12" max="12" width="16.140625" style="9" customWidth="1"/>
    <col min="13" max="13" width="17.5703125" style="9" customWidth="1"/>
    <col min="14" max="14" width="8.28515625" style="8" customWidth="1"/>
    <col min="15" max="15" width="45.140625" style="4" customWidth="1"/>
    <col min="16" max="235" width="9.140625" style="4"/>
    <col min="236" max="236" width="11" style="4" customWidth="1"/>
    <col min="237" max="16384" width="9.140625" style="4"/>
  </cols>
  <sheetData>
    <row r="1" spans="2:15" ht="48.75" customHeight="1">
      <c r="B1" s="106" t="s">
        <v>4</v>
      </c>
      <c r="C1" s="107"/>
      <c r="D1" s="107"/>
      <c r="E1" s="122" t="s">
        <v>411</v>
      </c>
      <c r="F1" s="122"/>
      <c r="G1" s="122"/>
      <c r="H1" s="122"/>
      <c r="I1" s="122"/>
      <c r="J1" s="122"/>
      <c r="K1" s="122"/>
      <c r="L1" s="122"/>
      <c r="M1" s="122"/>
      <c r="N1" s="122"/>
      <c r="O1" s="18"/>
    </row>
    <row r="2" spans="2:15" ht="41.25" customHeight="1">
      <c r="B2" s="125" t="s">
        <v>5</v>
      </c>
      <c r="C2" s="126"/>
      <c r="D2" s="126"/>
      <c r="E2" s="126"/>
      <c r="F2" s="122" t="s">
        <v>412</v>
      </c>
      <c r="G2" s="122"/>
      <c r="H2" s="122"/>
      <c r="I2" s="122"/>
      <c r="J2" s="122"/>
      <c r="K2" s="122"/>
      <c r="L2" s="122"/>
      <c r="M2" s="122"/>
      <c r="N2" s="122"/>
      <c r="O2" s="30"/>
    </row>
    <row r="3" spans="2:15" ht="69.75" customHeight="1">
      <c r="B3" s="31" t="s">
        <v>0</v>
      </c>
      <c r="C3" s="32" t="s">
        <v>6</v>
      </c>
      <c r="D3" s="32" t="s">
        <v>7</v>
      </c>
      <c r="E3" s="32" t="s">
        <v>8</v>
      </c>
      <c r="F3" s="32" t="s">
        <v>9</v>
      </c>
      <c r="G3" s="32" t="s">
        <v>22</v>
      </c>
      <c r="H3" s="32" t="s">
        <v>2</v>
      </c>
      <c r="I3" s="32" t="s">
        <v>23</v>
      </c>
      <c r="J3" s="33" t="s">
        <v>10</v>
      </c>
      <c r="K3" s="34" t="s">
        <v>97</v>
      </c>
      <c r="L3" s="32" t="s">
        <v>64</v>
      </c>
      <c r="M3" s="32" t="s">
        <v>65</v>
      </c>
      <c r="N3" s="32" t="s">
        <v>11</v>
      </c>
      <c r="O3" s="35" t="s">
        <v>1</v>
      </c>
    </row>
    <row r="4" spans="2:15" ht="15.95" customHeight="1">
      <c r="B4" s="50" t="s">
        <v>12</v>
      </c>
      <c r="C4" s="124" t="s">
        <v>3</v>
      </c>
      <c r="D4" s="124"/>
      <c r="E4" s="124"/>
      <c r="F4" s="124"/>
      <c r="G4" s="124"/>
      <c r="H4" s="124"/>
      <c r="I4" s="124"/>
      <c r="J4" s="124"/>
      <c r="K4" s="124"/>
      <c r="L4" s="124"/>
      <c r="M4" s="124"/>
      <c r="N4" s="124"/>
      <c r="O4" s="124"/>
    </row>
    <row r="5" spans="2:15" ht="15.95" customHeight="1">
      <c r="B5" s="37" t="s">
        <v>374</v>
      </c>
      <c r="C5" s="54" t="s">
        <v>169</v>
      </c>
      <c r="D5" s="51">
        <v>0.66</v>
      </c>
      <c r="E5" s="51">
        <v>0.67</v>
      </c>
      <c r="F5" s="51">
        <v>0.64</v>
      </c>
      <c r="G5" s="41">
        <v>0.66</v>
      </c>
      <c r="H5" s="51">
        <v>0.66</v>
      </c>
      <c r="I5" s="51">
        <v>0.66</v>
      </c>
      <c r="J5" s="42">
        <v>0</v>
      </c>
      <c r="K5" s="43">
        <v>98</v>
      </c>
      <c r="L5" s="43">
        <v>89606455</v>
      </c>
      <c r="M5" s="43">
        <v>59229335.369999997</v>
      </c>
      <c r="N5" s="44">
        <v>5</v>
      </c>
      <c r="O5" s="45" t="s">
        <v>170</v>
      </c>
    </row>
    <row r="6" spans="2:15" ht="15.95" customHeight="1">
      <c r="B6" s="37" t="s">
        <v>395</v>
      </c>
      <c r="C6" s="54" t="s">
        <v>36</v>
      </c>
      <c r="D6" s="51">
        <v>3.07</v>
      </c>
      <c r="E6" s="51">
        <v>3.1</v>
      </c>
      <c r="F6" s="51">
        <v>2.93</v>
      </c>
      <c r="G6" s="41">
        <v>3.02</v>
      </c>
      <c r="H6" s="51">
        <v>3.02</v>
      </c>
      <c r="I6" s="51">
        <v>3.07</v>
      </c>
      <c r="J6" s="42">
        <v>-1.6286644951139961</v>
      </c>
      <c r="K6" s="43">
        <v>392</v>
      </c>
      <c r="L6" s="43">
        <v>133815386</v>
      </c>
      <c r="M6" s="43">
        <v>404184923.19</v>
      </c>
      <c r="N6" s="44">
        <v>5</v>
      </c>
      <c r="O6" s="45" t="s">
        <v>48</v>
      </c>
    </row>
    <row r="7" spans="2:15" ht="15.95" customHeight="1">
      <c r="B7" s="37" t="s">
        <v>98</v>
      </c>
      <c r="C7" s="54" t="s">
        <v>99</v>
      </c>
      <c r="D7" s="51">
        <v>1.02</v>
      </c>
      <c r="E7" s="51">
        <v>1.02</v>
      </c>
      <c r="F7" s="51">
        <v>0.99</v>
      </c>
      <c r="G7" s="41">
        <v>1.01</v>
      </c>
      <c r="H7" s="51">
        <v>1.01</v>
      </c>
      <c r="I7" s="51">
        <v>1.02</v>
      </c>
      <c r="J7" s="42">
        <v>-0.98039215686274161</v>
      </c>
      <c r="K7" s="43">
        <v>61</v>
      </c>
      <c r="L7" s="43">
        <v>23441716</v>
      </c>
      <c r="M7" s="43">
        <v>23630453.73</v>
      </c>
      <c r="N7" s="44">
        <v>5</v>
      </c>
      <c r="O7" s="45" t="s">
        <v>100</v>
      </c>
    </row>
    <row r="8" spans="2:15" ht="15.95" customHeight="1">
      <c r="B8" s="37" t="s">
        <v>386</v>
      </c>
      <c r="C8" s="54" t="s">
        <v>45</v>
      </c>
      <c r="D8" s="51">
        <v>7.0000000000000007E-2</v>
      </c>
      <c r="E8" s="51">
        <v>7.0000000000000007E-2</v>
      </c>
      <c r="F8" s="51">
        <v>0.06</v>
      </c>
      <c r="G8" s="51">
        <v>7.0000000000000007E-2</v>
      </c>
      <c r="H8" s="51">
        <v>7.0000000000000007E-2</v>
      </c>
      <c r="I8" s="51">
        <v>7.0000000000000007E-2</v>
      </c>
      <c r="J8" s="42">
        <v>0</v>
      </c>
      <c r="K8" s="43">
        <v>19</v>
      </c>
      <c r="L8" s="43">
        <v>9928334</v>
      </c>
      <c r="M8" s="43">
        <v>694769.3</v>
      </c>
      <c r="N8" s="44">
        <v>5</v>
      </c>
      <c r="O8" s="45" t="s">
        <v>66</v>
      </c>
    </row>
    <row r="9" spans="2:15" ht="15.95" customHeight="1">
      <c r="B9" s="37" t="s">
        <v>403</v>
      </c>
      <c r="C9" s="54" t="s">
        <v>25</v>
      </c>
      <c r="D9" s="51">
        <v>0.22</v>
      </c>
      <c r="E9" s="51">
        <v>0.23</v>
      </c>
      <c r="F9" s="51">
        <v>0.22</v>
      </c>
      <c r="G9" s="41">
        <v>0.22</v>
      </c>
      <c r="H9" s="51">
        <v>0.22</v>
      </c>
      <c r="I9" s="51">
        <v>0.22</v>
      </c>
      <c r="J9" s="42">
        <v>0</v>
      </c>
      <c r="K9" s="43">
        <v>53</v>
      </c>
      <c r="L9" s="43">
        <v>111041578</v>
      </c>
      <c r="M9" s="43">
        <v>24430014.68</v>
      </c>
      <c r="N9" s="44">
        <v>5</v>
      </c>
      <c r="O9" s="45" t="s">
        <v>26</v>
      </c>
    </row>
    <row r="10" spans="2:15" ht="15.95" customHeight="1">
      <c r="B10" s="37" t="s">
        <v>50</v>
      </c>
      <c r="C10" s="54" t="s">
        <v>51</v>
      </c>
      <c r="D10" s="51">
        <v>4.58</v>
      </c>
      <c r="E10" s="51">
        <v>4.72</v>
      </c>
      <c r="F10" s="51">
        <v>4.57</v>
      </c>
      <c r="G10" s="41">
        <v>4.6399999999999997</v>
      </c>
      <c r="H10" s="51">
        <v>4.72</v>
      </c>
      <c r="I10" s="51">
        <v>4.58</v>
      </c>
      <c r="J10" s="42">
        <v>3.0567685589519611</v>
      </c>
      <c r="K10" s="43">
        <v>198</v>
      </c>
      <c r="L10" s="43">
        <v>33056645</v>
      </c>
      <c r="M10" s="43">
        <v>153508074.31</v>
      </c>
      <c r="N10" s="44">
        <v>5</v>
      </c>
      <c r="O10" s="45" t="s">
        <v>52</v>
      </c>
    </row>
    <row r="11" spans="2:15" ht="15.95" customHeight="1">
      <c r="B11" s="37" t="s">
        <v>397</v>
      </c>
      <c r="C11" s="54" t="s">
        <v>74</v>
      </c>
      <c r="D11" s="51">
        <v>0.22</v>
      </c>
      <c r="E11" s="51">
        <v>0.23</v>
      </c>
      <c r="F11" s="51">
        <v>0.22</v>
      </c>
      <c r="G11" s="41">
        <v>0.22</v>
      </c>
      <c r="H11" s="51">
        <v>0.22</v>
      </c>
      <c r="I11" s="51">
        <v>0.23</v>
      </c>
      <c r="J11" s="42">
        <v>-4.3478260869565304</v>
      </c>
      <c r="K11" s="43">
        <v>16</v>
      </c>
      <c r="L11" s="43">
        <v>42014663</v>
      </c>
      <c r="M11" s="43">
        <v>9257232.7699999996</v>
      </c>
      <c r="N11" s="44">
        <v>3</v>
      </c>
      <c r="O11" s="45" t="s">
        <v>75</v>
      </c>
    </row>
    <row r="12" spans="2:15" ht="15.95" customHeight="1">
      <c r="B12" s="37" t="s">
        <v>53</v>
      </c>
      <c r="C12" s="54" t="s">
        <v>42</v>
      </c>
      <c r="D12" s="51">
        <v>0.28000000000000003</v>
      </c>
      <c r="E12" s="51">
        <v>0.28999999999999998</v>
      </c>
      <c r="F12" s="51">
        <v>0.28000000000000003</v>
      </c>
      <c r="G12" s="41">
        <v>0.28000000000000003</v>
      </c>
      <c r="H12" s="51">
        <v>0.28999999999999998</v>
      </c>
      <c r="I12" s="51">
        <v>0.28000000000000003</v>
      </c>
      <c r="J12" s="42">
        <v>3.5714285714285587</v>
      </c>
      <c r="K12" s="43">
        <v>76</v>
      </c>
      <c r="L12" s="43">
        <v>132711737</v>
      </c>
      <c r="M12" s="43">
        <v>37739843.560000002</v>
      </c>
      <c r="N12" s="44">
        <v>5</v>
      </c>
      <c r="O12" s="45" t="s">
        <v>43</v>
      </c>
    </row>
    <row r="13" spans="2:15" ht="15.95" customHeight="1">
      <c r="B13" s="37" t="s">
        <v>54</v>
      </c>
      <c r="C13" s="54" t="s">
        <v>39</v>
      </c>
      <c r="D13" s="51">
        <v>0.13</v>
      </c>
      <c r="E13" s="51">
        <v>0.14000000000000001</v>
      </c>
      <c r="F13" s="51">
        <v>0.13</v>
      </c>
      <c r="G13" s="41">
        <v>0.13</v>
      </c>
      <c r="H13" s="51">
        <v>0.13</v>
      </c>
      <c r="I13" s="51">
        <v>0.13</v>
      </c>
      <c r="J13" s="42">
        <v>0</v>
      </c>
      <c r="K13" s="43">
        <v>52</v>
      </c>
      <c r="L13" s="43">
        <v>59442483</v>
      </c>
      <c r="M13" s="43">
        <v>7787525.29</v>
      </c>
      <c r="N13" s="44">
        <v>5</v>
      </c>
      <c r="O13" s="45" t="s">
        <v>40</v>
      </c>
    </row>
    <row r="14" spans="2:15" ht="15.95" customHeight="1">
      <c r="B14" s="37" t="s">
        <v>404</v>
      </c>
      <c r="C14" s="54" t="s">
        <v>159</v>
      </c>
      <c r="D14" s="51">
        <v>1.95</v>
      </c>
      <c r="E14" s="51">
        <v>2</v>
      </c>
      <c r="F14" s="51">
        <v>1.75</v>
      </c>
      <c r="G14" s="41">
        <v>1.95</v>
      </c>
      <c r="H14" s="51">
        <v>1.75</v>
      </c>
      <c r="I14" s="51">
        <v>1.95</v>
      </c>
      <c r="J14" s="42">
        <v>-10.256410256410254</v>
      </c>
      <c r="K14" s="43">
        <v>30</v>
      </c>
      <c r="L14" s="43">
        <v>42439276</v>
      </c>
      <c r="M14" s="43">
        <v>82539751</v>
      </c>
      <c r="N14" s="44">
        <v>5</v>
      </c>
      <c r="O14" s="45" t="s">
        <v>160</v>
      </c>
    </row>
    <row r="15" spans="2:15" ht="15.95" customHeight="1">
      <c r="B15" s="37" t="s">
        <v>409</v>
      </c>
      <c r="C15" s="54" t="s">
        <v>123</v>
      </c>
      <c r="D15" s="51">
        <v>0.25</v>
      </c>
      <c r="E15" s="51">
        <v>0.25</v>
      </c>
      <c r="F15" s="51">
        <v>0.24</v>
      </c>
      <c r="G15" s="41">
        <v>0.25</v>
      </c>
      <c r="H15" s="51">
        <v>0.25</v>
      </c>
      <c r="I15" s="51">
        <v>0.25</v>
      </c>
      <c r="J15" s="42">
        <v>0</v>
      </c>
      <c r="K15" s="43">
        <v>83</v>
      </c>
      <c r="L15" s="43">
        <v>145950000</v>
      </c>
      <c r="M15" s="43">
        <v>35987500</v>
      </c>
      <c r="N15" s="44">
        <v>5</v>
      </c>
      <c r="O15" s="45" t="s">
        <v>128</v>
      </c>
    </row>
    <row r="16" spans="2:15" ht="15.95" customHeight="1">
      <c r="B16" s="37" t="s">
        <v>38</v>
      </c>
      <c r="C16" s="54" t="s">
        <v>37</v>
      </c>
      <c r="D16" s="51">
        <v>2.0499999999999998</v>
      </c>
      <c r="E16" s="51">
        <v>2.06</v>
      </c>
      <c r="F16" s="51">
        <v>2.0299999999999998</v>
      </c>
      <c r="G16" s="41">
        <v>2.04</v>
      </c>
      <c r="H16" s="51">
        <v>2.04</v>
      </c>
      <c r="I16" s="51">
        <v>2.0499999999999998</v>
      </c>
      <c r="J16" s="42">
        <v>-0.48780487804876982</v>
      </c>
      <c r="K16" s="43">
        <v>347</v>
      </c>
      <c r="L16" s="43">
        <v>348257059</v>
      </c>
      <c r="M16" s="43">
        <v>711486901.1099999</v>
      </c>
      <c r="N16" s="44">
        <v>5</v>
      </c>
      <c r="O16" s="45" t="s">
        <v>55</v>
      </c>
    </row>
    <row r="17" spans="2:15" ht="15.95" customHeight="1">
      <c r="B17" s="37" t="s">
        <v>396</v>
      </c>
      <c r="C17" s="54" t="s">
        <v>147</v>
      </c>
      <c r="D17" s="51">
        <v>0.05</v>
      </c>
      <c r="E17" s="51">
        <v>0.05</v>
      </c>
      <c r="F17" s="51">
        <v>0.05</v>
      </c>
      <c r="G17" s="41">
        <v>0.05</v>
      </c>
      <c r="H17" s="51">
        <v>0.05</v>
      </c>
      <c r="I17" s="51">
        <v>0.05</v>
      </c>
      <c r="J17" s="42">
        <v>0</v>
      </c>
      <c r="K17" s="43">
        <v>10</v>
      </c>
      <c r="L17" s="43">
        <v>3620601</v>
      </c>
      <c r="M17" s="43">
        <v>181030.05</v>
      </c>
      <c r="N17" s="44">
        <v>3</v>
      </c>
      <c r="O17" s="45" t="s">
        <v>241</v>
      </c>
    </row>
    <row r="18" spans="2:15" ht="15.95" customHeight="1">
      <c r="B18" s="37" t="s">
        <v>242</v>
      </c>
      <c r="C18" s="54" t="s">
        <v>243</v>
      </c>
      <c r="D18" s="51">
        <v>0.24</v>
      </c>
      <c r="E18" s="51">
        <v>0.24</v>
      </c>
      <c r="F18" s="51">
        <v>0.24</v>
      </c>
      <c r="G18" s="41">
        <v>0.24</v>
      </c>
      <c r="H18" s="51">
        <v>0.24</v>
      </c>
      <c r="I18" s="51">
        <v>0.28000000000000003</v>
      </c>
      <c r="J18" s="42">
        <v>-14.285714285714302</v>
      </c>
      <c r="K18" s="43">
        <v>6</v>
      </c>
      <c r="L18" s="43">
        <v>8113589</v>
      </c>
      <c r="M18" s="43">
        <v>1947261.36</v>
      </c>
      <c r="N18" s="44">
        <v>2</v>
      </c>
      <c r="O18" s="45" t="s">
        <v>244</v>
      </c>
    </row>
    <row r="19" spans="2:15" ht="15.95" customHeight="1">
      <c r="B19" s="37" t="s">
        <v>183</v>
      </c>
      <c r="C19" s="54" t="s">
        <v>182</v>
      </c>
      <c r="D19" s="51">
        <v>0.4</v>
      </c>
      <c r="E19" s="51">
        <v>0.44</v>
      </c>
      <c r="F19" s="51">
        <v>0.4</v>
      </c>
      <c r="G19" s="41">
        <v>0.42</v>
      </c>
      <c r="H19" s="51">
        <v>0.44</v>
      </c>
      <c r="I19" s="51">
        <v>0.35</v>
      </c>
      <c r="J19" s="42">
        <v>25.714285714285733</v>
      </c>
      <c r="K19" s="43">
        <v>3</v>
      </c>
      <c r="L19" s="43">
        <v>500000</v>
      </c>
      <c r="M19" s="43">
        <v>208000</v>
      </c>
      <c r="N19" s="44">
        <v>2</v>
      </c>
      <c r="O19" s="45" t="s">
        <v>196</v>
      </c>
    </row>
    <row r="20" spans="2:15" ht="15.95" customHeight="1">
      <c r="B20" s="37" t="s">
        <v>199</v>
      </c>
      <c r="C20" s="54" t="s">
        <v>198</v>
      </c>
      <c r="D20" s="51">
        <v>0.69</v>
      </c>
      <c r="E20" s="51">
        <v>0.69</v>
      </c>
      <c r="F20" s="51">
        <v>0.69</v>
      </c>
      <c r="G20" s="41">
        <v>0.69</v>
      </c>
      <c r="H20" s="51">
        <v>0.69</v>
      </c>
      <c r="I20" s="51">
        <v>0.75</v>
      </c>
      <c r="J20" s="42">
        <v>-8.0000000000000071</v>
      </c>
      <c r="K20" s="43">
        <v>5</v>
      </c>
      <c r="L20" s="43">
        <v>141264</v>
      </c>
      <c r="M20" s="43">
        <v>97472.16</v>
      </c>
      <c r="N20" s="44">
        <v>3</v>
      </c>
      <c r="O20" s="45" t="s">
        <v>283</v>
      </c>
    </row>
    <row r="21" spans="2:15" ht="15.95" customHeight="1">
      <c r="B21" s="37" t="s">
        <v>248</v>
      </c>
      <c r="C21" s="54" t="s">
        <v>106</v>
      </c>
      <c r="D21" s="51">
        <v>0.6</v>
      </c>
      <c r="E21" s="51">
        <v>0.63</v>
      </c>
      <c r="F21" s="51">
        <v>0.57999999999999996</v>
      </c>
      <c r="G21" s="41">
        <v>0.62</v>
      </c>
      <c r="H21" s="51">
        <v>0.63</v>
      </c>
      <c r="I21" s="51">
        <v>0.6</v>
      </c>
      <c r="J21" s="42">
        <v>5.0000000000000044</v>
      </c>
      <c r="K21" s="43">
        <v>43</v>
      </c>
      <c r="L21" s="43">
        <v>32061889</v>
      </c>
      <c r="M21" s="43">
        <v>19412699.050000001</v>
      </c>
      <c r="N21" s="44">
        <v>4</v>
      </c>
      <c r="O21" s="45" t="s">
        <v>107</v>
      </c>
    </row>
    <row r="22" spans="2:15" ht="15.95" customHeight="1">
      <c r="B22" s="37" t="s">
        <v>399</v>
      </c>
      <c r="C22" s="54" t="s">
        <v>246</v>
      </c>
      <c r="D22" s="51">
        <v>0.31</v>
      </c>
      <c r="E22" s="51">
        <v>0.31</v>
      </c>
      <c r="F22" s="51">
        <v>0.31</v>
      </c>
      <c r="G22" s="41">
        <v>0.31</v>
      </c>
      <c r="H22" s="51">
        <v>0.31</v>
      </c>
      <c r="I22" s="51">
        <v>0.33</v>
      </c>
      <c r="J22" s="42">
        <v>-6.0606060606060659</v>
      </c>
      <c r="K22" s="43">
        <v>1</v>
      </c>
      <c r="L22" s="43">
        <v>500000</v>
      </c>
      <c r="M22" s="43">
        <v>155000</v>
      </c>
      <c r="N22" s="44">
        <v>1</v>
      </c>
      <c r="O22" s="45" t="s">
        <v>247</v>
      </c>
    </row>
    <row r="23" spans="2:15" ht="15.95" customHeight="1">
      <c r="B23" s="37" t="s">
        <v>190</v>
      </c>
      <c r="C23" s="54" t="s">
        <v>189</v>
      </c>
      <c r="D23" s="51">
        <v>0.1</v>
      </c>
      <c r="E23" s="51">
        <v>0.1</v>
      </c>
      <c r="F23" s="51">
        <v>0.1</v>
      </c>
      <c r="G23" s="41">
        <v>0.1</v>
      </c>
      <c r="H23" s="51">
        <v>0.1</v>
      </c>
      <c r="I23" s="51">
        <v>0.1</v>
      </c>
      <c r="J23" s="42">
        <v>0</v>
      </c>
      <c r="K23" s="43">
        <v>2</v>
      </c>
      <c r="L23" s="43">
        <v>1000109</v>
      </c>
      <c r="M23" s="43">
        <v>100010.9</v>
      </c>
      <c r="N23" s="44">
        <v>1</v>
      </c>
      <c r="O23" s="45" t="s">
        <v>249</v>
      </c>
    </row>
    <row r="24" spans="2:15" ht="15.95" customHeight="1">
      <c r="B24" s="37" t="s">
        <v>400</v>
      </c>
      <c r="C24" s="54" t="s">
        <v>152</v>
      </c>
      <c r="D24" s="51">
        <v>0.22</v>
      </c>
      <c r="E24" s="51">
        <v>0.22</v>
      </c>
      <c r="F24" s="51">
        <v>0.22</v>
      </c>
      <c r="G24" s="41">
        <v>0.22</v>
      </c>
      <c r="H24" s="51">
        <v>0.22</v>
      </c>
      <c r="I24" s="51">
        <v>0.22</v>
      </c>
      <c r="J24" s="42">
        <v>0</v>
      </c>
      <c r="K24" s="43">
        <v>3</v>
      </c>
      <c r="L24" s="43">
        <v>2055846</v>
      </c>
      <c r="M24" s="43">
        <v>452286.12</v>
      </c>
      <c r="N24" s="44">
        <v>1</v>
      </c>
      <c r="O24" s="45" t="s">
        <v>153</v>
      </c>
    </row>
    <row r="25" spans="2:15" ht="15.95" customHeight="1">
      <c r="B25" s="37" t="s">
        <v>228</v>
      </c>
      <c r="C25" s="54" t="s">
        <v>229</v>
      </c>
      <c r="D25" s="51">
        <v>0.12</v>
      </c>
      <c r="E25" s="51">
        <v>0.14000000000000001</v>
      </c>
      <c r="F25" s="51">
        <v>0.12</v>
      </c>
      <c r="G25" s="41">
        <v>0.13</v>
      </c>
      <c r="H25" s="51">
        <v>0.13</v>
      </c>
      <c r="I25" s="51">
        <v>0.12</v>
      </c>
      <c r="J25" s="42">
        <v>8.3333333333333481</v>
      </c>
      <c r="K25" s="43">
        <v>126</v>
      </c>
      <c r="L25" s="43">
        <v>407906536</v>
      </c>
      <c r="M25" s="43">
        <v>52637849.68</v>
      </c>
      <c r="N25" s="44">
        <v>4</v>
      </c>
      <c r="O25" s="45" t="s">
        <v>230</v>
      </c>
    </row>
    <row r="26" spans="2:15" ht="18.75" customHeight="1">
      <c r="B26" s="128" t="s">
        <v>376</v>
      </c>
      <c r="C26" s="130"/>
      <c r="D26" s="128"/>
      <c r="E26" s="129"/>
      <c r="F26" s="129"/>
      <c r="G26" s="129"/>
      <c r="H26" s="129"/>
      <c r="I26" s="129"/>
      <c r="J26" s="130"/>
      <c r="K26" s="47">
        <f>SUM(K5:K25)</f>
        <v>1624</v>
      </c>
      <c r="L26" s="48">
        <f>SUM(L5:L25)</f>
        <v>1627605166</v>
      </c>
      <c r="M26" s="48">
        <f>SUM(M5:M25)</f>
        <v>1625667933.6299999</v>
      </c>
      <c r="N26" s="48">
        <v>5</v>
      </c>
      <c r="O26" s="46" t="s">
        <v>14</v>
      </c>
    </row>
    <row r="27" spans="2:15" ht="18.75" customHeight="1">
      <c r="B27" s="50" t="s">
        <v>27</v>
      </c>
      <c r="C27" s="124"/>
      <c r="D27" s="124" t="s">
        <v>95</v>
      </c>
      <c r="E27" s="124"/>
      <c r="F27" s="124"/>
      <c r="G27" s="124"/>
      <c r="H27" s="124"/>
      <c r="I27" s="124"/>
      <c r="J27" s="124"/>
      <c r="K27" s="124"/>
      <c r="L27" s="124"/>
      <c r="M27" s="124"/>
      <c r="N27" s="124"/>
      <c r="O27" s="124"/>
    </row>
    <row r="28" spans="2:15" ht="15.95" customHeight="1">
      <c r="B28" s="37" t="s">
        <v>384</v>
      </c>
      <c r="C28" s="54" t="s">
        <v>32</v>
      </c>
      <c r="D28" s="51">
        <v>14.84</v>
      </c>
      <c r="E28" s="51">
        <v>15.6</v>
      </c>
      <c r="F28" s="51">
        <v>14.8</v>
      </c>
      <c r="G28" s="41">
        <v>15</v>
      </c>
      <c r="H28" s="51">
        <v>14.96</v>
      </c>
      <c r="I28" s="51">
        <v>14.84</v>
      </c>
      <c r="J28" s="42">
        <v>0.80862533692722671</v>
      </c>
      <c r="K28" s="43">
        <v>767</v>
      </c>
      <c r="L28" s="43">
        <v>53149151</v>
      </c>
      <c r="M28" s="43">
        <v>796982079.90999997</v>
      </c>
      <c r="N28" s="44">
        <v>5</v>
      </c>
      <c r="O28" s="45" t="s">
        <v>33</v>
      </c>
    </row>
    <row r="29" spans="2:15" ht="15.95" customHeight="1">
      <c r="B29" s="37" t="s">
        <v>112</v>
      </c>
      <c r="C29" s="54" t="s">
        <v>113</v>
      </c>
      <c r="D29" s="51">
        <v>3.15</v>
      </c>
      <c r="E29" s="51">
        <v>3.5</v>
      </c>
      <c r="F29" s="51">
        <v>3.15</v>
      </c>
      <c r="G29" s="41">
        <v>3.31</v>
      </c>
      <c r="H29" s="51">
        <v>3.3</v>
      </c>
      <c r="I29" s="51">
        <v>3.15</v>
      </c>
      <c r="J29" s="42">
        <v>4.7619047619047672</v>
      </c>
      <c r="K29" s="43">
        <v>48</v>
      </c>
      <c r="L29" s="43">
        <v>1462873</v>
      </c>
      <c r="M29" s="43">
        <v>4842035.9999999991</v>
      </c>
      <c r="N29" s="44">
        <v>5</v>
      </c>
      <c r="O29" s="45" t="s">
        <v>300</v>
      </c>
    </row>
    <row r="30" spans="2:15" ht="15.95" customHeight="1">
      <c r="B30" s="123" t="s">
        <v>93</v>
      </c>
      <c r="C30" s="123"/>
      <c r="D30" s="123"/>
      <c r="E30" s="123"/>
      <c r="F30" s="123"/>
      <c r="G30" s="123"/>
      <c r="H30" s="123"/>
      <c r="I30" s="123"/>
      <c r="J30" s="123"/>
      <c r="K30" s="47">
        <f>SUM(K28:K29)</f>
        <v>815</v>
      </c>
      <c r="L30" s="48">
        <f>SUM(L28:L29)</f>
        <v>54612024</v>
      </c>
      <c r="M30" s="48">
        <f>SUM(M28:M29)</f>
        <v>801824115.90999997</v>
      </c>
      <c r="N30" s="48">
        <v>5</v>
      </c>
      <c r="O30" s="46" t="s">
        <v>14</v>
      </c>
    </row>
    <row r="31" spans="2:15" ht="15.95" customHeight="1">
      <c r="B31" s="50" t="s">
        <v>114</v>
      </c>
      <c r="C31" s="124"/>
      <c r="D31" s="124" t="s">
        <v>116</v>
      </c>
      <c r="E31" s="124"/>
      <c r="F31" s="124"/>
      <c r="G31" s="124"/>
      <c r="H31" s="124"/>
      <c r="I31" s="124"/>
      <c r="J31" s="124"/>
      <c r="K31" s="124"/>
      <c r="L31" s="124"/>
      <c r="M31" s="124"/>
      <c r="N31" s="124"/>
      <c r="O31" s="124"/>
    </row>
    <row r="32" spans="2:15" ht="15.95" customHeight="1">
      <c r="B32" s="37" t="s">
        <v>381</v>
      </c>
      <c r="C32" s="54" t="s">
        <v>162</v>
      </c>
      <c r="D32" s="51">
        <v>0.9</v>
      </c>
      <c r="E32" s="51">
        <v>0.95</v>
      </c>
      <c r="F32" s="51">
        <v>0.83</v>
      </c>
      <c r="G32" s="41">
        <v>0.9</v>
      </c>
      <c r="H32" s="51">
        <v>0.83</v>
      </c>
      <c r="I32" s="51">
        <v>0.9</v>
      </c>
      <c r="J32" s="42">
        <v>-7.7777777777777839</v>
      </c>
      <c r="K32" s="43">
        <v>16</v>
      </c>
      <c r="L32" s="43">
        <v>1404342</v>
      </c>
      <c r="M32" s="43">
        <v>1265002.3</v>
      </c>
      <c r="N32" s="44">
        <v>3</v>
      </c>
      <c r="O32" s="45" t="s">
        <v>163</v>
      </c>
    </row>
    <row r="33" spans="2:15" ht="15.95" customHeight="1">
      <c r="B33" s="37" t="s">
        <v>402</v>
      </c>
      <c r="C33" s="54" t="s">
        <v>206</v>
      </c>
      <c r="D33" s="51">
        <v>0.5</v>
      </c>
      <c r="E33" s="51">
        <v>0.5</v>
      </c>
      <c r="F33" s="51">
        <v>0.5</v>
      </c>
      <c r="G33" s="41">
        <v>0.5</v>
      </c>
      <c r="H33" s="51">
        <v>0.5</v>
      </c>
      <c r="I33" s="51">
        <v>0.5</v>
      </c>
      <c r="J33" s="42">
        <v>0</v>
      </c>
      <c r="K33" s="43">
        <v>11</v>
      </c>
      <c r="L33" s="43">
        <v>260432</v>
      </c>
      <c r="M33" s="43">
        <v>130216</v>
      </c>
      <c r="N33" s="44">
        <v>4</v>
      </c>
      <c r="O33" s="45" t="s">
        <v>210</v>
      </c>
    </row>
    <row r="34" spans="2:15" ht="15.95" customHeight="1">
      <c r="B34" s="37" t="s">
        <v>303</v>
      </c>
      <c r="C34" s="54" t="s">
        <v>209</v>
      </c>
      <c r="D34" s="51">
        <v>0.82</v>
      </c>
      <c r="E34" s="51">
        <v>0.82</v>
      </c>
      <c r="F34" s="51">
        <v>0.82</v>
      </c>
      <c r="G34" s="41">
        <v>0.82</v>
      </c>
      <c r="H34" s="51">
        <v>0.82</v>
      </c>
      <c r="I34" s="51">
        <v>0.69</v>
      </c>
      <c r="J34" s="42">
        <v>18.840579710144922</v>
      </c>
      <c r="K34" s="43">
        <v>5</v>
      </c>
      <c r="L34" s="43">
        <v>69153</v>
      </c>
      <c r="M34" s="43">
        <v>56705.46</v>
      </c>
      <c r="N34" s="44">
        <v>1</v>
      </c>
      <c r="O34" s="45" t="s">
        <v>304</v>
      </c>
    </row>
    <row r="35" spans="2:15" ht="15.95" customHeight="1">
      <c r="B35" s="37" t="s">
        <v>306</v>
      </c>
      <c r="C35" s="54" t="s">
        <v>307</v>
      </c>
      <c r="D35" s="51">
        <v>2.23</v>
      </c>
      <c r="E35" s="51">
        <v>2.4700000000000002</v>
      </c>
      <c r="F35" s="51">
        <v>2.23</v>
      </c>
      <c r="G35" s="41">
        <v>2.4500000000000002</v>
      </c>
      <c r="H35" s="51">
        <v>2.4500000000000002</v>
      </c>
      <c r="I35" s="51">
        <v>2.23</v>
      </c>
      <c r="J35" s="42">
        <v>9.8654708520179426</v>
      </c>
      <c r="K35" s="43">
        <v>16</v>
      </c>
      <c r="L35" s="43">
        <v>333974</v>
      </c>
      <c r="M35" s="43">
        <v>819994.82</v>
      </c>
      <c r="N35" s="44">
        <v>5</v>
      </c>
      <c r="O35" s="45" t="s">
        <v>308</v>
      </c>
    </row>
    <row r="36" spans="2:15" ht="15.75" customHeight="1">
      <c r="B36" s="123" t="s">
        <v>115</v>
      </c>
      <c r="C36" s="123"/>
      <c r="D36" s="123"/>
      <c r="E36" s="123"/>
      <c r="F36" s="123"/>
      <c r="G36" s="123"/>
      <c r="H36" s="123"/>
      <c r="I36" s="123"/>
      <c r="J36" s="123"/>
      <c r="K36" s="47">
        <f>SUM(K32:K35)</f>
        <v>48</v>
      </c>
      <c r="L36" s="48">
        <f>SUM(L32:L35)</f>
        <v>2067901</v>
      </c>
      <c r="M36" s="48">
        <f>SUM(M32:M35)</f>
        <v>2271918.58</v>
      </c>
      <c r="N36" s="48">
        <v>5</v>
      </c>
      <c r="O36" s="46" t="s">
        <v>14</v>
      </c>
    </row>
    <row r="37" spans="2:15" ht="43.5" customHeight="1">
      <c r="B37" s="106" t="s">
        <v>4</v>
      </c>
      <c r="C37" s="107"/>
      <c r="D37" s="107"/>
      <c r="E37" s="122" t="s">
        <v>411</v>
      </c>
      <c r="F37" s="122"/>
      <c r="G37" s="122"/>
      <c r="H37" s="122"/>
      <c r="I37" s="122"/>
      <c r="J37" s="122"/>
      <c r="K37" s="122"/>
      <c r="L37" s="122"/>
      <c r="M37" s="122"/>
      <c r="N37" s="122"/>
      <c r="O37" s="49"/>
    </row>
    <row r="38" spans="2:15" ht="33.75" customHeight="1">
      <c r="B38" s="125" t="s">
        <v>5</v>
      </c>
      <c r="C38" s="126"/>
      <c r="D38" s="126"/>
      <c r="E38" s="126"/>
      <c r="F38" s="122" t="s">
        <v>412</v>
      </c>
      <c r="G38" s="122"/>
      <c r="H38" s="122"/>
      <c r="I38" s="122"/>
      <c r="J38" s="122"/>
      <c r="K38" s="122"/>
      <c r="L38" s="122"/>
      <c r="M38" s="122"/>
      <c r="N38" s="122"/>
      <c r="O38" s="30"/>
    </row>
    <row r="39" spans="2:15" ht="60" customHeight="1">
      <c r="B39" s="31" t="s">
        <v>0</v>
      </c>
      <c r="C39" s="32" t="s">
        <v>6</v>
      </c>
      <c r="D39" s="32" t="s">
        <v>7</v>
      </c>
      <c r="E39" s="32" t="s">
        <v>8</v>
      </c>
      <c r="F39" s="32" t="s">
        <v>9</v>
      </c>
      <c r="G39" s="32" t="s">
        <v>22</v>
      </c>
      <c r="H39" s="32" t="s">
        <v>2</v>
      </c>
      <c r="I39" s="32" t="s">
        <v>23</v>
      </c>
      <c r="J39" s="33" t="s">
        <v>10</v>
      </c>
      <c r="K39" s="34" t="s">
        <v>97</v>
      </c>
      <c r="L39" s="32" t="s">
        <v>64</v>
      </c>
      <c r="M39" s="32" t="s">
        <v>65</v>
      </c>
      <c r="N39" s="32" t="s">
        <v>11</v>
      </c>
      <c r="O39" s="35" t="s">
        <v>1</v>
      </c>
    </row>
    <row r="40" spans="2:15" ht="18.95" customHeight="1">
      <c r="B40" s="50" t="s">
        <v>28</v>
      </c>
      <c r="C40" s="124"/>
      <c r="D40" s="124" t="s">
        <v>31</v>
      </c>
      <c r="E40" s="124"/>
      <c r="F40" s="124"/>
      <c r="G40" s="124"/>
      <c r="H40" s="124"/>
      <c r="I40" s="124"/>
      <c r="J40" s="124"/>
      <c r="K40" s="124"/>
      <c r="L40" s="124"/>
      <c r="M40" s="124"/>
      <c r="N40" s="124"/>
      <c r="O40" s="124"/>
    </row>
    <row r="41" spans="2:15" ht="18.95" customHeight="1">
      <c r="B41" s="37" t="s">
        <v>392</v>
      </c>
      <c r="C41" s="38" t="s">
        <v>143</v>
      </c>
      <c r="D41" s="39">
        <v>4.1500000000000004</v>
      </c>
      <c r="E41" s="40">
        <v>4.18</v>
      </c>
      <c r="F41" s="40">
        <v>4.0999999999999996</v>
      </c>
      <c r="G41" s="41">
        <v>4.1100000000000003</v>
      </c>
      <c r="H41" s="41">
        <v>4.17</v>
      </c>
      <c r="I41" s="41">
        <v>4.1500000000000004</v>
      </c>
      <c r="J41" s="42">
        <v>0.48192771084336616</v>
      </c>
      <c r="K41" s="43">
        <v>45</v>
      </c>
      <c r="L41" s="43">
        <v>1514959</v>
      </c>
      <c r="M41" s="43">
        <v>6230010.5700000003</v>
      </c>
      <c r="N41" s="44">
        <v>3</v>
      </c>
      <c r="O41" s="45" t="s">
        <v>144</v>
      </c>
    </row>
    <row r="42" spans="2:15" ht="18.95" customHeight="1">
      <c r="B42" s="37" t="s">
        <v>398</v>
      </c>
      <c r="C42" s="38" t="s">
        <v>211</v>
      </c>
      <c r="D42" s="39">
        <v>7.39</v>
      </c>
      <c r="E42" s="40">
        <v>7.51</v>
      </c>
      <c r="F42" s="40">
        <v>7.3</v>
      </c>
      <c r="G42" s="41">
        <v>7.35</v>
      </c>
      <c r="H42" s="41">
        <v>7.51</v>
      </c>
      <c r="I42" s="41">
        <v>7.39</v>
      </c>
      <c r="J42" s="42">
        <v>1.6238159675236785</v>
      </c>
      <c r="K42" s="43">
        <v>15</v>
      </c>
      <c r="L42" s="43">
        <v>1761900</v>
      </c>
      <c r="M42" s="43">
        <v>12952920.27</v>
      </c>
      <c r="N42" s="44">
        <v>3</v>
      </c>
      <c r="O42" s="45" t="s">
        <v>217</v>
      </c>
    </row>
    <row r="43" spans="2:15" ht="18.95" customHeight="1">
      <c r="B43" s="37" t="s">
        <v>67</v>
      </c>
      <c r="C43" s="38" t="s">
        <v>68</v>
      </c>
      <c r="D43" s="39">
        <v>3.25</v>
      </c>
      <c r="E43" s="40">
        <v>3.28</v>
      </c>
      <c r="F43" s="40">
        <v>3.1</v>
      </c>
      <c r="G43" s="41">
        <v>3.22</v>
      </c>
      <c r="H43" s="41">
        <v>3.2</v>
      </c>
      <c r="I43" s="41">
        <v>3.25</v>
      </c>
      <c r="J43" s="42">
        <v>-1.538461538461533</v>
      </c>
      <c r="K43" s="43">
        <v>140</v>
      </c>
      <c r="L43" s="43">
        <v>5810193</v>
      </c>
      <c r="M43" s="43">
        <v>18716151.98</v>
      </c>
      <c r="N43" s="44">
        <v>5</v>
      </c>
      <c r="O43" s="45" t="s">
        <v>69</v>
      </c>
    </row>
    <row r="44" spans="2:15" ht="18.95" customHeight="1">
      <c r="B44" s="37" t="s">
        <v>410</v>
      </c>
      <c r="C44" s="38" t="s">
        <v>177</v>
      </c>
      <c r="D44" s="39">
        <v>0.65</v>
      </c>
      <c r="E44" s="40">
        <v>0.65</v>
      </c>
      <c r="F44" s="40">
        <v>0.65</v>
      </c>
      <c r="G44" s="41">
        <v>0.65</v>
      </c>
      <c r="H44" s="41">
        <v>0.65</v>
      </c>
      <c r="I44" s="41">
        <v>0.7</v>
      </c>
      <c r="J44" s="42">
        <v>-7.1428571428571281</v>
      </c>
      <c r="K44" s="43">
        <v>16</v>
      </c>
      <c r="L44" s="43">
        <v>2098712</v>
      </c>
      <c r="M44" s="43">
        <v>1364162.8</v>
      </c>
      <c r="N44" s="44">
        <v>2</v>
      </c>
      <c r="O44" s="45" t="s">
        <v>179</v>
      </c>
    </row>
    <row r="45" spans="2:15" ht="18.95" customHeight="1">
      <c r="B45" s="37" t="s">
        <v>70</v>
      </c>
      <c r="C45" s="38" t="s">
        <v>71</v>
      </c>
      <c r="D45" s="39">
        <v>22.5</v>
      </c>
      <c r="E45" s="40">
        <v>25</v>
      </c>
      <c r="F45" s="40">
        <v>22</v>
      </c>
      <c r="G45" s="41">
        <v>23.46</v>
      </c>
      <c r="H45" s="41">
        <v>25</v>
      </c>
      <c r="I45" s="41">
        <v>22.5</v>
      </c>
      <c r="J45" s="42">
        <v>11.111111111111116</v>
      </c>
      <c r="K45" s="43">
        <v>280</v>
      </c>
      <c r="L45" s="43">
        <v>7150711</v>
      </c>
      <c r="M45" s="43">
        <v>167755674.31999999</v>
      </c>
      <c r="N45" s="44">
        <v>5</v>
      </c>
      <c r="O45" s="45" t="s">
        <v>72</v>
      </c>
    </row>
    <row r="46" spans="2:15" ht="18.95" customHeight="1">
      <c r="B46" s="37" t="s">
        <v>429</v>
      </c>
      <c r="C46" s="38" t="s">
        <v>118</v>
      </c>
      <c r="D46" s="39">
        <v>0.68</v>
      </c>
      <c r="E46" s="40">
        <v>0.68</v>
      </c>
      <c r="F46" s="40">
        <v>0.6</v>
      </c>
      <c r="G46" s="41">
        <v>0.6</v>
      </c>
      <c r="H46" s="41">
        <v>0.6</v>
      </c>
      <c r="I46" s="41">
        <v>0.7</v>
      </c>
      <c r="J46" s="42">
        <v>-14.285714285714279</v>
      </c>
      <c r="K46" s="43">
        <v>8</v>
      </c>
      <c r="L46" s="43">
        <v>2923187</v>
      </c>
      <c r="M46" s="43">
        <v>1760974.76</v>
      </c>
      <c r="N46" s="44">
        <v>1</v>
      </c>
      <c r="O46" s="45" t="s">
        <v>333</v>
      </c>
    </row>
    <row r="47" spans="2:15" ht="18.95" customHeight="1">
      <c r="B47" s="37" t="s">
        <v>388</v>
      </c>
      <c r="C47" s="38" t="s">
        <v>201</v>
      </c>
      <c r="D47" s="39">
        <v>2.1</v>
      </c>
      <c r="E47" s="40">
        <v>2.2999999999999998</v>
      </c>
      <c r="F47" s="40">
        <v>1.96</v>
      </c>
      <c r="G47" s="41">
        <v>1.96</v>
      </c>
      <c r="H47" s="41">
        <v>1.96</v>
      </c>
      <c r="I47" s="41">
        <v>2.1</v>
      </c>
      <c r="J47" s="42">
        <v>-6.6666666666666767</v>
      </c>
      <c r="K47" s="43">
        <v>15</v>
      </c>
      <c r="L47" s="43">
        <v>821229</v>
      </c>
      <c r="M47" s="43">
        <v>1635561.76</v>
      </c>
      <c r="N47" s="44">
        <v>4</v>
      </c>
      <c r="O47" s="45" t="s">
        <v>202</v>
      </c>
    </row>
    <row r="48" spans="2:15" ht="18.95" customHeight="1">
      <c r="B48" s="37" t="s">
        <v>375</v>
      </c>
      <c r="C48" s="38" t="s">
        <v>178</v>
      </c>
      <c r="D48" s="39">
        <v>1.6</v>
      </c>
      <c r="E48" s="40">
        <v>1.6</v>
      </c>
      <c r="F48" s="40">
        <v>1.52</v>
      </c>
      <c r="G48" s="41">
        <v>1.53</v>
      </c>
      <c r="H48" s="41">
        <v>1.52</v>
      </c>
      <c r="I48" s="41">
        <v>1.6</v>
      </c>
      <c r="J48" s="42">
        <v>-5.0000000000000044</v>
      </c>
      <c r="K48" s="43">
        <v>6</v>
      </c>
      <c r="L48" s="43">
        <v>31456</v>
      </c>
      <c r="M48" s="43">
        <v>48010.78</v>
      </c>
      <c r="N48" s="44">
        <v>3</v>
      </c>
      <c r="O48" s="45" t="s">
        <v>180</v>
      </c>
    </row>
    <row r="49" spans="2:15" ht="18.95" customHeight="1">
      <c r="B49" s="37" t="s">
        <v>407</v>
      </c>
      <c r="C49" s="38" t="s">
        <v>214</v>
      </c>
      <c r="D49" s="39">
        <v>0.85</v>
      </c>
      <c r="E49" s="40">
        <v>0.85</v>
      </c>
      <c r="F49" s="40">
        <v>0.85</v>
      </c>
      <c r="G49" s="41">
        <v>0.85</v>
      </c>
      <c r="H49" s="41">
        <v>0.85</v>
      </c>
      <c r="I49" s="41">
        <v>0.85</v>
      </c>
      <c r="J49" s="42">
        <v>0</v>
      </c>
      <c r="K49" s="43">
        <v>4</v>
      </c>
      <c r="L49" s="43">
        <v>30000</v>
      </c>
      <c r="M49" s="43">
        <v>25500</v>
      </c>
      <c r="N49" s="44">
        <v>2</v>
      </c>
      <c r="O49" s="45" t="s">
        <v>215</v>
      </c>
    </row>
    <row r="50" spans="2:15" ht="15.75" customHeight="1">
      <c r="B50" s="123" t="s">
        <v>94</v>
      </c>
      <c r="C50" s="123"/>
      <c r="D50" s="123"/>
      <c r="E50" s="123"/>
      <c r="F50" s="123"/>
      <c r="G50" s="123"/>
      <c r="H50" s="123"/>
      <c r="I50" s="123"/>
      <c r="J50" s="123"/>
      <c r="K50" s="47">
        <f>SUM(K41:K49)</f>
        <v>529</v>
      </c>
      <c r="L50" s="48">
        <f>SUM(L41:L49)</f>
        <v>22142347</v>
      </c>
      <c r="M50" s="48">
        <f>SUM(M41:M49)</f>
        <v>210488967.23999998</v>
      </c>
      <c r="N50" s="48">
        <v>5</v>
      </c>
      <c r="O50" s="46" t="s">
        <v>14</v>
      </c>
    </row>
    <row r="51" spans="2:15" ht="15.75" customHeight="1">
      <c r="B51" s="50" t="s">
        <v>76</v>
      </c>
      <c r="C51" s="124" t="s">
        <v>30</v>
      </c>
      <c r="D51" s="124"/>
      <c r="E51" s="124"/>
      <c r="F51" s="124"/>
      <c r="G51" s="124"/>
      <c r="H51" s="124"/>
      <c r="I51" s="124"/>
      <c r="J51" s="124"/>
      <c r="K51" s="124"/>
      <c r="L51" s="124"/>
      <c r="M51" s="124"/>
      <c r="N51" s="124"/>
      <c r="O51" s="124"/>
    </row>
    <row r="52" spans="2:15" ht="18.95" customHeight="1">
      <c r="B52" s="37" t="s">
        <v>56</v>
      </c>
      <c r="C52" s="38" t="s">
        <v>57</v>
      </c>
      <c r="D52" s="39">
        <v>2.13</v>
      </c>
      <c r="E52" s="39">
        <v>2.13</v>
      </c>
      <c r="F52" s="40">
        <v>2.06</v>
      </c>
      <c r="G52" s="41">
        <v>2.1</v>
      </c>
      <c r="H52" s="41">
        <v>2.08</v>
      </c>
      <c r="I52" s="41">
        <v>2.13</v>
      </c>
      <c r="J52" s="42">
        <v>-2.3474178403755763</v>
      </c>
      <c r="K52" s="43">
        <v>121</v>
      </c>
      <c r="L52" s="43">
        <v>14044834</v>
      </c>
      <c r="M52" s="43">
        <v>29453872.270000003</v>
      </c>
      <c r="N52" s="44">
        <v>5</v>
      </c>
      <c r="O52" s="45" t="s">
        <v>58</v>
      </c>
    </row>
    <row r="53" spans="2:15" ht="18.95" customHeight="1">
      <c r="B53" s="37" t="s">
        <v>156</v>
      </c>
      <c r="C53" s="38" t="s">
        <v>155</v>
      </c>
      <c r="D53" s="39">
        <v>5.3</v>
      </c>
      <c r="E53" s="39">
        <v>5.5</v>
      </c>
      <c r="F53" s="40">
        <v>5.29</v>
      </c>
      <c r="G53" s="41">
        <v>5.36</v>
      </c>
      <c r="H53" s="41">
        <v>5.3</v>
      </c>
      <c r="I53" s="41">
        <v>5.3</v>
      </c>
      <c r="J53" s="42">
        <v>0</v>
      </c>
      <c r="K53" s="43">
        <v>63</v>
      </c>
      <c r="L53" s="43">
        <v>4461222</v>
      </c>
      <c r="M53" s="43">
        <v>23898006.109999999</v>
      </c>
      <c r="N53" s="44">
        <v>5</v>
      </c>
      <c r="O53" s="45" t="s">
        <v>157</v>
      </c>
    </row>
    <row r="54" spans="2:15" ht="18.95" customHeight="1">
      <c r="B54" s="37" t="s">
        <v>186</v>
      </c>
      <c r="C54" s="38" t="s">
        <v>184</v>
      </c>
      <c r="D54" s="39">
        <v>17.48</v>
      </c>
      <c r="E54" s="39">
        <v>17.48</v>
      </c>
      <c r="F54" s="40">
        <v>17.48</v>
      </c>
      <c r="G54" s="41">
        <v>17.48</v>
      </c>
      <c r="H54" s="41">
        <v>17.48</v>
      </c>
      <c r="I54" s="41">
        <v>17.48</v>
      </c>
      <c r="J54" s="42">
        <v>0</v>
      </c>
      <c r="K54" s="43">
        <v>8</v>
      </c>
      <c r="L54" s="43">
        <v>173000</v>
      </c>
      <c r="M54" s="43">
        <v>3024040</v>
      </c>
      <c r="N54" s="44">
        <v>3</v>
      </c>
      <c r="O54" s="45" t="s">
        <v>195</v>
      </c>
    </row>
    <row r="55" spans="2:15" ht="18.95" customHeight="1">
      <c r="B55" s="37" t="s">
        <v>59</v>
      </c>
      <c r="C55" s="38" t="s">
        <v>34</v>
      </c>
      <c r="D55" s="39">
        <v>5.75</v>
      </c>
      <c r="E55" s="39">
        <v>5.84</v>
      </c>
      <c r="F55" s="40">
        <v>5.75</v>
      </c>
      <c r="G55" s="41">
        <v>5.8</v>
      </c>
      <c r="H55" s="41">
        <v>5.8</v>
      </c>
      <c r="I55" s="41">
        <v>5.75</v>
      </c>
      <c r="J55" s="42">
        <v>0.86956521739129933</v>
      </c>
      <c r="K55" s="43">
        <v>265</v>
      </c>
      <c r="L55" s="43">
        <v>27569561</v>
      </c>
      <c r="M55" s="43">
        <v>159880364.66</v>
      </c>
      <c r="N55" s="44">
        <v>5</v>
      </c>
      <c r="O55" s="45" t="s">
        <v>35</v>
      </c>
    </row>
    <row r="56" spans="2:15" ht="18.95" customHeight="1">
      <c r="B56" s="37" t="s">
        <v>60</v>
      </c>
      <c r="C56" s="38" t="s">
        <v>41</v>
      </c>
      <c r="D56" s="39">
        <v>2.5099999999999998</v>
      </c>
      <c r="E56" s="39">
        <v>2.8</v>
      </c>
      <c r="F56" s="40">
        <v>2.5099999999999998</v>
      </c>
      <c r="G56" s="41">
        <v>2.69</v>
      </c>
      <c r="H56" s="41">
        <v>2.8</v>
      </c>
      <c r="I56" s="41">
        <v>2.8</v>
      </c>
      <c r="J56" s="42">
        <v>0</v>
      </c>
      <c r="K56" s="43">
        <v>24</v>
      </c>
      <c r="L56" s="43">
        <v>1738350</v>
      </c>
      <c r="M56" s="43">
        <v>4673657.1999999993</v>
      </c>
      <c r="N56" s="44">
        <v>5</v>
      </c>
      <c r="O56" s="45" t="s">
        <v>61</v>
      </c>
    </row>
    <row r="57" spans="2:15" ht="18.95" customHeight="1">
      <c r="B57" s="37" t="s">
        <v>391</v>
      </c>
      <c r="C57" s="38" t="s">
        <v>46</v>
      </c>
      <c r="D57" s="39">
        <v>2.4</v>
      </c>
      <c r="E57" s="39">
        <v>2.5</v>
      </c>
      <c r="F57" s="40">
        <v>2.2999999999999998</v>
      </c>
      <c r="G57" s="41">
        <v>2.3199999999999998</v>
      </c>
      <c r="H57" s="41">
        <v>2.5</v>
      </c>
      <c r="I57" s="41">
        <v>2.4</v>
      </c>
      <c r="J57" s="42">
        <v>4.1666666666666741</v>
      </c>
      <c r="K57" s="43">
        <v>17</v>
      </c>
      <c r="L57" s="43">
        <v>283333</v>
      </c>
      <c r="M57" s="43">
        <v>657778.1</v>
      </c>
      <c r="N57" s="44">
        <v>3</v>
      </c>
      <c r="O57" s="45" t="s">
        <v>44</v>
      </c>
    </row>
    <row r="58" spans="2:15" ht="18.95" customHeight="1">
      <c r="B58" s="37" t="s">
        <v>127</v>
      </c>
      <c r="C58" s="38" t="s">
        <v>126</v>
      </c>
      <c r="D58" s="39">
        <v>5.5</v>
      </c>
      <c r="E58" s="39">
        <v>5.5</v>
      </c>
      <c r="F58" s="40">
        <v>5.5</v>
      </c>
      <c r="G58" s="41">
        <v>5.5</v>
      </c>
      <c r="H58" s="41">
        <v>5.5</v>
      </c>
      <c r="I58" s="41">
        <v>5.5</v>
      </c>
      <c r="J58" s="42">
        <v>0</v>
      </c>
      <c r="K58" s="43">
        <v>4</v>
      </c>
      <c r="L58" s="43">
        <v>71800</v>
      </c>
      <c r="M58" s="43">
        <v>394900</v>
      </c>
      <c r="N58" s="44">
        <v>1</v>
      </c>
      <c r="O58" s="45" t="s">
        <v>129</v>
      </c>
    </row>
    <row r="59" spans="2:15" ht="18.95" customHeight="1">
      <c r="B59" s="37" t="s">
        <v>393</v>
      </c>
      <c r="C59" s="38" t="s">
        <v>185</v>
      </c>
      <c r="D59" s="39">
        <v>1.25</v>
      </c>
      <c r="E59" s="39">
        <v>1.29</v>
      </c>
      <c r="F59" s="40">
        <v>1.21</v>
      </c>
      <c r="G59" s="41">
        <v>1.24</v>
      </c>
      <c r="H59" s="41">
        <v>1.29</v>
      </c>
      <c r="I59" s="41">
        <v>1.25</v>
      </c>
      <c r="J59" s="42">
        <v>3.2000000000000028</v>
      </c>
      <c r="K59" s="43">
        <v>14</v>
      </c>
      <c r="L59" s="43">
        <v>367597</v>
      </c>
      <c r="M59" s="43">
        <v>456581.05</v>
      </c>
      <c r="N59" s="44">
        <v>4</v>
      </c>
      <c r="O59" s="45" t="s">
        <v>194</v>
      </c>
    </row>
    <row r="60" spans="2:15" ht="18.95" customHeight="1">
      <c r="B60" s="37" t="s">
        <v>428</v>
      </c>
      <c r="C60" s="38" t="s">
        <v>154</v>
      </c>
      <c r="D60" s="39">
        <v>1.85</v>
      </c>
      <c r="E60" s="39">
        <v>1.85</v>
      </c>
      <c r="F60" s="40">
        <v>1.85</v>
      </c>
      <c r="G60" s="41">
        <v>1.85</v>
      </c>
      <c r="H60" s="41">
        <v>1.85</v>
      </c>
      <c r="I60" s="41">
        <v>1.85</v>
      </c>
      <c r="J60" s="42">
        <v>0</v>
      </c>
      <c r="K60" s="43">
        <v>2</v>
      </c>
      <c r="L60" s="43">
        <v>537</v>
      </c>
      <c r="M60" s="43">
        <v>993.45</v>
      </c>
      <c r="N60" s="44">
        <v>1</v>
      </c>
      <c r="O60" s="45" t="s">
        <v>158</v>
      </c>
    </row>
    <row r="61" spans="2:15" ht="18.95" customHeight="1">
      <c r="B61" s="37" t="s">
        <v>84</v>
      </c>
      <c r="C61" s="38" t="s">
        <v>85</v>
      </c>
      <c r="D61" s="39">
        <v>2.29</v>
      </c>
      <c r="E61" s="39">
        <v>2.29</v>
      </c>
      <c r="F61" s="40">
        <v>2.29</v>
      </c>
      <c r="G61" s="41">
        <v>2.29</v>
      </c>
      <c r="H61" s="41">
        <v>2.29</v>
      </c>
      <c r="I61" s="41">
        <v>2.29</v>
      </c>
      <c r="J61" s="42">
        <v>0</v>
      </c>
      <c r="K61" s="43">
        <v>3</v>
      </c>
      <c r="L61" s="43">
        <v>99536</v>
      </c>
      <c r="M61" s="43">
        <v>227937.44</v>
      </c>
      <c r="N61" s="44">
        <v>2</v>
      </c>
      <c r="O61" s="45" t="s">
        <v>86</v>
      </c>
    </row>
    <row r="62" spans="2:15" ht="18.95" customHeight="1">
      <c r="B62" s="37" t="s">
        <v>81</v>
      </c>
      <c r="C62" s="38" t="s">
        <v>82</v>
      </c>
      <c r="D62" s="39">
        <v>3</v>
      </c>
      <c r="E62" s="39">
        <v>3</v>
      </c>
      <c r="F62" s="40">
        <v>2.75</v>
      </c>
      <c r="G62" s="41">
        <v>2.95</v>
      </c>
      <c r="H62" s="41">
        <v>2.95</v>
      </c>
      <c r="I62" s="41">
        <v>2.87</v>
      </c>
      <c r="J62" s="42">
        <v>2.7874564459930307</v>
      </c>
      <c r="K62" s="43">
        <v>74</v>
      </c>
      <c r="L62" s="43">
        <v>8739310</v>
      </c>
      <c r="M62" s="43">
        <v>24860819.579999998</v>
      </c>
      <c r="N62" s="44">
        <v>5</v>
      </c>
      <c r="O62" s="45" t="s">
        <v>83</v>
      </c>
    </row>
    <row r="63" spans="2:15" ht="18.95" customHeight="1">
      <c r="B63" s="37" t="s">
        <v>408</v>
      </c>
      <c r="C63" s="38" t="s">
        <v>131</v>
      </c>
      <c r="D63" s="39">
        <v>1.1000000000000001</v>
      </c>
      <c r="E63" s="39">
        <v>1.1000000000000001</v>
      </c>
      <c r="F63" s="40">
        <v>1</v>
      </c>
      <c r="G63" s="41">
        <v>1</v>
      </c>
      <c r="H63" s="41">
        <v>1</v>
      </c>
      <c r="I63" s="41">
        <v>1.1000000000000001</v>
      </c>
      <c r="J63" s="42">
        <v>-9.0909090909090935</v>
      </c>
      <c r="K63" s="43">
        <v>4</v>
      </c>
      <c r="L63" s="43">
        <v>44000</v>
      </c>
      <c r="M63" s="43">
        <v>44067.4</v>
      </c>
      <c r="N63" s="44">
        <v>3</v>
      </c>
      <c r="O63" s="45" t="s">
        <v>132</v>
      </c>
    </row>
    <row r="64" spans="2:15" ht="18.95" customHeight="1">
      <c r="B64" s="37" t="s">
        <v>387</v>
      </c>
      <c r="C64" s="38" t="s">
        <v>77</v>
      </c>
      <c r="D64" s="39">
        <v>1.62</v>
      </c>
      <c r="E64" s="39">
        <v>1.69</v>
      </c>
      <c r="F64" s="40">
        <v>1.61</v>
      </c>
      <c r="G64" s="41">
        <v>1.61</v>
      </c>
      <c r="H64" s="41">
        <v>1.61</v>
      </c>
      <c r="I64" s="41">
        <v>1.7</v>
      </c>
      <c r="J64" s="42">
        <v>-5.2941176470588154</v>
      </c>
      <c r="K64" s="43">
        <v>8</v>
      </c>
      <c r="L64" s="43">
        <v>3347717</v>
      </c>
      <c r="M64" s="43">
        <v>5391435.3200000003</v>
      </c>
      <c r="N64" s="44">
        <v>3</v>
      </c>
      <c r="O64" s="45" t="s">
        <v>78</v>
      </c>
    </row>
    <row r="65" spans="2:15" ht="18.95" customHeight="1">
      <c r="B65" s="37" t="s">
        <v>341</v>
      </c>
      <c r="C65" s="38" t="s">
        <v>342</v>
      </c>
      <c r="D65" s="39">
        <v>1.38</v>
      </c>
      <c r="E65" s="39">
        <v>1.38</v>
      </c>
      <c r="F65" s="40">
        <v>1.32</v>
      </c>
      <c r="G65" s="41">
        <v>1.35</v>
      </c>
      <c r="H65" s="41">
        <v>1.36</v>
      </c>
      <c r="I65" s="41">
        <v>1.38</v>
      </c>
      <c r="J65" s="42">
        <v>-1.4492753623188248</v>
      </c>
      <c r="K65" s="43">
        <v>72</v>
      </c>
      <c r="L65" s="43">
        <v>21837649</v>
      </c>
      <c r="M65" s="43">
        <v>29419288.41</v>
      </c>
      <c r="N65" s="44">
        <v>5</v>
      </c>
      <c r="O65" s="45" t="s">
        <v>343</v>
      </c>
    </row>
    <row r="66" spans="2:15" ht="18.95" customHeight="1">
      <c r="B66" s="37" t="s">
        <v>401</v>
      </c>
      <c r="C66" s="38" t="s">
        <v>145</v>
      </c>
      <c r="D66" s="39">
        <v>1.85</v>
      </c>
      <c r="E66" s="39">
        <v>1.92</v>
      </c>
      <c r="F66" s="40">
        <v>1.76</v>
      </c>
      <c r="G66" s="41">
        <v>1.86</v>
      </c>
      <c r="H66" s="41">
        <v>1.85</v>
      </c>
      <c r="I66" s="41">
        <v>1.9</v>
      </c>
      <c r="J66" s="42">
        <v>-2.631578947368407</v>
      </c>
      <c r="K66" s="43">
        <v>38</v>
      </c>
      <c r="L66" s="43">
        <v>3042950</v>
      </c>
      <c r="M66" s="43">
        <v>5667538.6699999999</v>
      </c>
      <c r="N66" s="44">
        <v>5</v>
      </c>
      <c r="O66" s="45" t="s">
        <v>146</v>
      </c>
    </row>
    <row r="67" spans="2:15" ht="18.95" customHeight="1">
      <c r="B67" s="37" t="s">
        <v>377</v>
      </c>
      <c r="C67" s="38" t="s">
        <v>79</v>
      </c>
      <c r="D67" s="39">
        <v>2.09</v>
      </c>
      <c r="E67" s="39">
        <v>2.09</v>
      </c>
      <c r="F67" s="40">
        <v>2</v>
      </c>
      <c r="G67" s="41">
        <v>2.04</v>
      </c>
      <c r="H67" s="41">
        <v>2</v>
      </c>
      <c r="I67" s="41">
        <v>2.1</v>
      </c>
      <c r="J67" s="42">
        <v>-4.7619047619047672</v>
      </c>
      <c r="K67" s="43">
        <v>18</v>
      </c>
      <c r="L67" s="43">
        <v>1033922</v>
      </c>
      <c r="M67" s="43">
        <v>2104938.2199999997</v>
      </c>
      <c r="N67" s="44">
        <v>4</v>
      </c>
      <c r="O67" s="45" t="s">
        <v>80</v>
      </c>
    </row>
    <row r="68" spans="2:15" ht="18.95" customHeight="1">
      <c r="B68" s="37" t="s">
        <v>427</v>
      </c>
      <c r="C68" s="38" t="s">
        <v>88</v>
      </c>
      <c r="D68" s="39">
        <v>2.62</v>
      </c>
      <c r="E68" s="39">
        <v>2.62</v>
      </c>
      <c r="F68" s="40">
        <v>2.38</v>
      </c>
      <c r="G68" s="41">
        <v>2.5499999999999998</v>
      </c>
      <c r="H68" s="41">
        <v>2.4500000000000002</v>
      </c>
      <c r="I68" s="41">
        <v>2.5</v>
      </c>
      <c r="J68" s="42">
        <v>-1.9999999999999907</v>
      </c>
      <c r="K68" s="43">
        <v>18</v>
      </c>
      <c r="L68" s="43">
        <v>2410117</v>
      </c>
      <c r="M68" s="43">
        <v>6149787.3700000001</v>
      </c>
      <c r="N68" s="44">
        <v>3</v>
      </c>
      <c r="O68" s="45" t="s">
        <v>89</v>
      </c>
    </row>
    <row r="69" spans="2:15" ht="18.95" customHeight="1">
      <c r="B69" s="37" t="s">
        <v>349</v>
      </c>
      <c r="C69" s="38" t="s">
        <v>191</v>
      </c>
      <c r="D69" s="39">
        <v>1.93</v>
      </c>
      <c r="E69" s="39">
        <v>2</v>
      </c>
      <c r="F69" s="40">
        <v>1.86</v>
      </c>
      <c r="G69" s="41">
        <v>1.94</v>
      </c>
      <c r="H69" s="41">
        <v>1.88</v>
      </c>
      <c r="I69" s="41">
        <v>1.93</v>
      </c>
      <c r="J69" s="42">
        <v>-2.5906735751295318</v>
      </c>
      <c r="K69" s="43">
        <v>42</v>
      </c>
      <c r="L69" s="43">
        <v>1518556</v>
      </c>
      <c r="M69" s="43">
        <v>2944990.3400000003</v>
      </c>
      <c r="N69" s="44">
        <v>5</v>
      </c>
      <c r="O69" s="45" t="s">
        <v>192</v>
      </c>
    </row>
    <row r="70" spans="2:15" ht="15" customHeight="1">
      <c r="B70" s="123" t="s">
        <v>161</v>
      </c>
      <c r="C70" s="123"/>
      <c r="D70" s="123"/>
      <c r="E70" s="123"/>
      <c r="F70" s="123"/>
      <c r="G70" s="123"/>
      <c r="H70" s="123"/>
      <c r="I70" s="123"/>
      <c r="J70" s="123"/>
      <c r="K70" s="47">
        <f>SUM(K52:K69)</f>
        <v>795</v>
      </c>
      <c r="L70" s="48">
        <f>SUM(L52:L69)</f>
        <v>90783991</v>
      </c>
      <c r="M70" s="48">
        <f>SUM(M52:M69)</f>
        <v>299250995.58999997</v>
      </c>
      <c r="N70" s="48">
        <v>5</v>
      </c>
      <c r="O70" s="46" t="s">
        <v>14</v>
      </c>
    </row>
    <row r="71" spans="2:15" ht="44.25" customHeight="1">
      <c r="B71" s="106" t="s">
        <v>4</v>
      </c>
      <c r="C71" s="107"/>
      <c r="D71" s="107"/>
      <c r="E71" s="122" t="s">
        <v>411</v>
      </c>
      <c r="F71" s="122"/>
      <c r="G71" s="122"/>
      <c r="H71" s="122"/>
      <c r="I71" s="122"/>
      <c r="J71" s="122"/>
      <c r="K71" s="122"/>
      <c r="L71" s="122"/>
      <c r="M71" s="122"/>
      <c r="N71" s="122"/>
      <c r="O71" s="49"/>
    </row>
    <row r="72" spans="2:15" ht="37.5" customHeight="1">
      <c r="B72" s="125" t="s">
        <v>5</v>
      </c>
      <c r="C72" s="126"/>
      <c r="D72" s="126"/>
      <c r="E72" s="126"/>
      <c r="F72" s="122" t="s">
        <v>412</v>
      </c>
      <c r="G72" s="122"/>
      <c r="H72" s="122"/>
      <c r="I72" s="122"/>
      <c r="J72" s="122"/>
      <c r="K72" s="122"/>
      <c r="L72" s="122"/>
      <c r="M72" s="122"/>
      <c r="N72" s="122"/>
      <c r="O72" s="30"/>
    </row>
    <row r="73" spans="2:15" ht="69.75" customHeight="1">
      <c r="B73" s="31" t="s">
        <v>0</v>
      </c>
      <c r="C73" s="32" t="s">
        <v>6</v>
      </c>
      <c r="D73" s="32" t="s">
        <v>7</v>
      </c>
      <c r="E73" s="32" t="s">
        <v>8</v>
      </c>
      <c r="F73" s="32" t="s">
        <v>9</v>
      </c>
      <c r="G73" s="32" t="s">
        <v>22</v>
      </c>
      <c r="H73" s="32" t="s">
        <v>2</v>
      </c>
      <c r="I73" s="32" t="s">
        <v>23</v>
      </c>
      <c r="J73" s="33" t="s">
        <v>10</v>
      </c>
      <c r="K73" s="34" t="s">
        <v>97</v>
      </c>
      <c r="L73" s="32" t="s">
        <v>64</v>
      </c>
      <c r="M73" s="32" t="s">
        <v>65</v>
      </c>
      <c r="N73" s="32" t="s">
        <v>11</v>
      </c>
      <c r="O73" s="35" t="s">
        <v>1</v>
      </c>
    </row>
    <row r="74" spans="2:15" ht="18.95" customHeight="1">
      <c r="B74" s="50" t="s">
        <v>16</v>
      </c>
      <c r="C74" s="124"/>
      <c r="D74" s="124"/>
      <c r="E74" s="124"/>
      <c r="F74" s="124"/>
      <c r="G74" s="124"/>
      <c r="H74" s="124"/>
      <c r="I74" s="124"/>
      <c r="J74" s="124"/>
      <c r="K74" s="124"/>
      <c r="L74" s="124"/>
      <c r="M74" s="124"/>
      <c r="N74" s="124" t="s">
        <v>63</v>
      </c>
      <c r="O74" s="124"/>
    </row>
    <row r="75" spans="2:15" ht="18.95" customHeight="1">
      <c r="B75" s="53" t="s">
        <v>90</v>
      </c>
      <c r="C75" s="53" t="s">
        <v>91</v>
      </c>
      <c r="D75" s="39">
        <v>9</v>
      </c>
      <c r="E75" s="39">
        <v>9.1</v>
      </c>
      <c r="F75" s="39">
        <v>9</v>
      </c>
      <c r="G75" s="41">
        <v>9.01</v>
      </c>
      <c r="H75" s="41">
        <v>9.01</v>
      </c>
      <c r="I75" s="41">
        <v>9</v>
      </c>
      <c r="J75" s="42">
        <v>0.11111111111110628</v>
      </c>
      <c r="K75" s="43">
        <v>14</v>
      </c>
      <c r="L75" s="43">
        <v>758192</v>
      </c>
      <c r="M75" s="43">
        <v>6832047.2000000002</v>
      </c>
      <c r="N75" s="44">
        <v>4</v>
      </c>
      <c r="O75" s="5" t="s">
        <v>92</v>
      </c>
    </row>
    <row r="76" spans="2:15" ht="18.95" customHeight="1">
      <c r="B76" s="53" t="s">
        <v>174</v>
      </c>
      <c r="C76" s="53" t="s">
        <v>175</v>
      </c>
      <c r="D76" s="39">
        <v>105</v>
      </c>
      <c r="E76" s="39">
        <v>105</v>
      </c>
      <c r="F76" s="39">
        <v>105</v>
      </c>
      <c r="G76" s="41">
        <v>105</v>
      </c>
      <c r="H76" s="41">
        <v>105</v>
      </c>
      <c r="I76" s="41">
        <v>105</v>
      </c>
      <c r="J76" s="42">
        <v>0</v>
      </c>
      <c r="K76" s="43">
        <v>3</v>
      </c>
      <c r="L76" s="43">
        <v>11170</v>
      </c>
      <c r="M76" s="43">
        <v>1172850</v>
      </c>
      <c r="N76" s="44">
        <v>2</v>
      </c>
      <c r="O76" s="5" t="s">
        <v>176</v>
      </c>
    </row>
    <row r="77" spans="2:15" ht="18.95" customHeight="1">
      <c r="B77" s="53" t="s">
        <v>109</v>
      </c>
      <c r="C77" s="53" t="s">
        <v>110</v>
      </c>
      <c r="D77" s="39">
        <v>11.5</v>
      </c>
      <c r="E77" s="39">
        <v>11.5</v>
      </c>
      <c r="F77" s="39">
        <v>11.5</v>
      </c>
      <c r="G77" s="41">
        <v>11.5</v>
      </c>
      <c r="H77" s="41">
        <v>11.5</v>
      </c>
      <c r="I77" s="41">
        <v>11.5</v>
      </c>
      <c r="J77" s="42">
        <v>0</v>
      </c>
      <c r="K77" s="43">
        <v>3</v>
      </c>
      <c r="L77" s="43">
        <v>74939</v>
      </c>
      <c r="M77" s="43">
        <v>861798.5</v>
      </c>
      <c r="N77" s="44">
        <v>1</v>
      </c>
      <c r="O77" s="5" t="s">
        <v>111</v>
      </c>
    </row>
    <row r="78" spans="2:15" ht="18.95" customHeight="1">
      <c r="B78" s="53" t="s">
        <v>389</v>
      </c>
      <c r="C78" s="53" t="s">
        <v>105</v>
      </c>
      <c r="D78" s="39">
        <v>9.25</v>
      </c>
      <c r="E78" s="39">
        <v>9.3000000000000007</v>
      </c>
      <c r="F78" s="39">
        <v>9.25</v>
      </c>
      <c r="G78" s="41">
        <v>9.3000000000000007</v>
      </c>
      <c r="H78" s="41">
        <v>9.3000000000000007</v>
      </c>
      <c r="I78" s="41">
        <v>9.26</v>
      </c>
      <c r="J78" s="42">
        <v>0.43196544276458138</v>
      </c>
      <c r="K78" s="43">
        <v>2</v>
      </c>
      <c r="L78" s="43">
        <v>520843</v>
      </c>
      <c r="M78" s="43">
        <v>4842797.75</v>
      </c>
      <c r="N78" s="44">
        <v>2</v>
      </c>
      <c r="O78" s="5" t="s">
        <v>108</v>
      </c>
    </row>
    <row r="79" spans="2:15" ht="18.95" customHeight="1">
      <c r="B79" s="53" t="s">
        <v>406</v>
      </c>
      <c r="C79" s="53" t="s">
        <v>353</v>
      </c>
      <c r="D79" s="39">
        <v>14.8</v>
      </c>
      <c r="E79" s="39">
        <v>14.8</v>
      </c>
      <c r="F79" s="39">
        <v>9.4</v>
      </c>
      <c r="G79" s="41">
        <v>11.14</v>
      </c>
      <c r="H79" s="41">
        <v>11.05</v>
      </c>
      <c r="I79" s="41">
        <v>14.85</v>
      </c>
      <c r="J79" s="42">
        <v>-25.589225589225585</v>
      </c>
      <c r="K79" s="43">
        <v>24</v>
      </c>
      <c r="L79" s="43">
        <v>2284948</v>
      </c>
      <c r="M79" s="43">
        <v>25449056.199999999</v>
      </c>
      <c r="N79" s="44">
        <v>5</v>
      </c>
      <c r="O79" s="5" t="s">
        <v>354</v>
      </c>
    </row>
    <row r="80" spans="2:15" ht="18.95" customHeight="1">
      <c r="B80" s="53" t="s">
        <v>125</v>
      </c>
      <c r="C80" s="53" t="s">
        <v>124</v>
      </c>
      <c r="D80" s="39">
        <v>44</v>
      </c>
      <c r="E80" s="39">
        <v>44</v>
      </c>
      <c r="F80" s="39">
        <v>44</v>
      </c>
      <c r="G80" s="41">
        <v>44</v>
      </c>
      <c r="H80" s="41">
        <v>44</v>
      </c>
      <c r="I80" s="41">
        <v>44</v>
      </c>
      <c r="J80" s="42">
        <v>0</v>
      </c>
      <c r="K80" s="43">
        <v>1</v>
      </c>
      <c r="L80" s="43">
        <v>225</v>
      </c>
      <c r="M80" s="43">
        <v>9900</v>
      </c>
      <c r="N80" s="44">
        <v>1</v>
      </c>
      <c r="O80" s="5" t="s">
        <v>130</v>
      </c>
    </row>
    <row r="81" spans="2:16" ht="18.95" customHeight="1">
      <c r="B81" s="53" t="s">
        <v>355</v>
      </c>
      <c r="C81" s="53" t="s">
        <v>213</v>
      </c>
      <c r="D81" s="39">
        <v>23.5</v>
      </c>
      <c r="E81" s="39">
        <v>23.5</v>
      </c>
      <c r="F81" s="39">
        <v>23.48</v>
      </c>
      <c r="G81" s="41">
        <v>23.49</v>
      </c>
      <c r="H81" s="41">
        <v>23.48</v>
      </c>
      <c r="I81" s="41">
        <v>23.6</v>
      </c>
      <c r="J81" s="42">
        <v>-0.50847457627118953</v>
      </c>
      <c r="K81" s="43">
        <v>5</v>
      </c>
      <c r="L81" s="43">
        <v>39465</v>
      </c>
      <c r="M81" s="43">
        <v>927097.09</v>
      </c>
      <c r="N81" s="44">
        <v>1</v>
      </c>
      <c r="O81" s="5" t="s">
        <v>216</v>
      </c>
    </row>
    <row r="82" spans="2:16" ht="18.95" customHeight="1">
      <c r="B82" s="53" t="s">
        <v>382</v>
      </c>
      <c r="C82" s="53" t="s">
        <v>172</v>
      </c>
      <c r="D82" s="39">
        <v>27</v>
      </c>
      <c r="E82" s="39">
        <v>27</v>
      </c>
      <c r="F82" s="39">
        <v>27</v>
      </c>
      <c r="G82" s="41">
        <v>27</v>
      </c>
      <c r="H82" s="41">
        <v>27</v>
      </c>
      <c r="I82" s="41">
        <v>33</v>
      </c>
      <c r="J82" s="42">
        <v>-18.181818181818176</v>
      </c>
      <c r="K82" s="43">
        <v>1</v>
      </c>
      <c r="L82" s="43">
        <v>7939</v>
      </c>
      <c r="M82" s="43">
        <v>214353</v>
      </c>
      <c r="N82" s="44">
        <v>1</v>
      </c>
      <c r="O82" s="5" t="s">
        <v>173</v>
      </c>
    </row>
    <row r="83" spans="2:16" ht="18.95" customHeight="1">
      <c r="B83" s="53" t="s">
        <v>101</v>
      </c>
      <c r="C83" s="53" t="s">
        <v>102</v>
      </c>
      <c r="D83" s="39">
        <v>21</v>
      </c>
      <c r="E83" s="39">
        <v>21</v>
      </c>
      <c r="F83" s="39">
        <v>19.75</v>
      </c>
      <c r="G83" s="41">
        <v>20.49</v>
      </c>
      <c r="H83" s="41">
        <v>19.899999999999999</v>
      </c>
      <c r="I83" s="41">
        <v>20.81</v>
      </c>
      <c r="J83" s="42">
        <v>-4.372897645362805</v>
      </c>
      <c r="K83" s="43">
        <v>98</v>
      </c>
      <c r="L83" s="43">
        <v>4477077</v>
      </c>
      <c r="M83" s="43">
        <v>91728980.270000011</v>
      </c>
      <c r="N83" s="44">
        <v>5</v>
      </c>
      <c r="O83" s="5" t="s">
        <v>104</v>
      </c>
    </row>
    <row r="84" spans="2:16" ht="18.95" customHeight="1">
      <c r="B84" s="123" t="s">
        <v>17</v>
      </c>
      <c r="C84" s="123"/>
      <c r="D84" s="123"/>
      <c r="E84" s="123"/>
      <c r="F84" s="123"/>
      <c r="G84" s="123"/>
      <c r="H84" s="123"/>
      <c r="I84" s="123"/>
      <c r="J84" s="123"/>
      <c r="K84" s="47">
        <f>SUM(K75:K83)</f>
        <v>151</v>
      </c>
      <c r="L84" s="48">
        <f>SUM(L75:L83)</f>
        <v>8174798</v>
      </c>
      <c r="M84" s="48">
        <f>SUM(M75:M83)</f>
        <v>132038880.01000002</v>
      </c>
      <c r="N84" s="48">
        <v>5</v>
      </c>
      <c r="O84" s="46" t="s">
        <v>14</v>
      </c>
    </row>
    <row r="85" spans="2:16" ht="18.95" customHeight="1">
      <c r="B85" s="36" t="s">
        <v>18</v>
      </c>
      <c r="C85" s="124" t="s">
        <v>29</v>
      </c>
      <c r="D85" s="124"/>
      <c r="E85" s="124"/>
      <c r="F85" s="124"/>
      <c r="G85" s="124"/>
      <c r="H85" s="124"/>
      <c r="I85" s="124"/>
      <c r="J85" s="124"/>
      <c r="K85" s="124"/>
      <c r="L85" s="124"/>
      <c r="M85" s="124"/>
      <c r="N85" s="124"/>
      <c r="O85" s="124"/>
    </row>
    <row r="86" spans="2:16" ht="18.95" customHeight="1">
      <c r="B86" s="53" t="s">
        <v>405</v>
      </c>
      <c r="C86" s="53" t="s">
        <v>218</v>
      </c>
      <c r="D86" s="39">
        <v>0.4</v>
      </c>
      <c r="E86" s="39">
        <v>0.4</v>
      </c>
      <c r="F86" s="39">
        <v>0.36</v>
      </c>
      <c r="G86" s="41">
        <v>0.36</v>
      </c>
      <c r="H86" s="41">
        <v>0.36</v>
      </c>
      <c r="I86" s="41">
        <v>0.4</v>
      </c>
      <c r="J86" s="42">
        <v>-10.000000000000009</v>
      </c>
      <c r="K86" s="43">
        <v>19</v>
      </c>
      <c r="L86" s="43">
        <v>2757744</v>
      </c>
      <c r="M86" s="43">
        <v>982488.74000000011</v>
      </c>
      <c r="N86" s="44">
        <v>4</v>
      </c>
      <c r="O86" s="5" t="s">
        <v>219</v>
      </c>
      <c r="P86" s="121"/>
    </row>
    <row r="87" spans="2:16" ht="18.95" customHeight="1">
      <c r="B87" s="53" t="s">
        <v>221</v>
      </c>
      <c r="C87" s="53" t="s">
        <v>222</v>
      </c>
      <c r="D87" s="39">
        <v>3.06</v>
      </c>
      <c r="E87" s="39">
        <v>3.06</v>
      </c>
      <c r="F87" s="39">
        <v>3.06</v>
      </c>
      <c r="G87" s="41">
        <v>3.06</v>
      </c>
      <c r="H87" s="41">
        <v>3.06</v>
      </c>
      <c r="I87" s="41">
        <v>3.06</v>
      </c>
      <c r="J87" s="42">
        <v>0</v>
      </c>
      <c r="K87" s="43">
        <v>8</v>
      </c>
      <c r="L87" s="43">
        <v>271955</v>
      </c>
      <c r="M87" s="43">
        <v>832182.3</v>
      </c>
      <c r="N87" s="44">
        <v>4</v>
      </c>
      <c r="O87" s="5" t="s">
        <v>224</v>
      </c>
      <c r="P87" s="121"/>
    </row>
    <row r="88" spans="2:16" ht="18.95" customHeight="1">
      <c r="B88" s="53" t="s">
        <v>394</v>
      </c>
      <c r="C88" s="53" t="s">
        <v>362</v>
      </c>
      <c r="D88" s="39">
        <v>4.5999999999999996</v>
      </c>
      <c r="E88" s="39">
        <v>4.5999999999999996</v>
      </c>
      <c r="F88" s="39">
        <v>4.5999999999999996</v>
      </c>
      <c r="G88" s="41">
        <v>4.5999999999999996</v>
      </c>
      <c r="H88" s="41">
        <v>4.5999999999999996</v>
      </c>
      <c r="I88" s="41">
        <v>4.5999999999999996</v>
      </c>
      <c r="J88" s="42">
        <v>0</v>
      </c>
      <c r="K88" s="43">
        <v>1</v>
      </c>
      <c r="L88" s="43">
        <v>1988</v>
      </c>
      <c r="M88" s="43">
        <v>9144.7999999999993</v>
      </c>
      <c r="N88" s="44">
        <v>1</v>
      </c>
      <c r="O88" s="5" t="s">
        <v>363</v>
      </c>
      <c r="P88" s="121"/>
    </row>
    <row r="89" spans="2:16" ht="18.95" customHeight="1">
      <c r="B89" s="53" t="s">
        <v>365</v>
      </c>
      <c r="C89" s="53" t="s">
        <v>366</v>
      </c>
      <c r="D89" s="39">
        <v>7</v>
      </c>
      <c r="E89" s="39">
        <v>7</v>
      </c>
      <c r="F89" s="39">
        <v>6.8</v>
      </c>
      <c r="G89" s="41">
        <v>6.92</v>
      </c>
      <c r="H89" s="41">
        <v>6.7</v>
      </c>
      <c r="I89" s="41">
        <v>6.9</v>
      </c>
      <c r="J89" s="42">
        <v>-2.8985507246376829</v>
      </c>
      <c r="K89" s="43">
        <v>19</v>
      </c>
      <c r="L89" s="43">
        <v>287392</v>
      </c>
      <c r="M89" s="43">
        <v>1988144</v>
      </c>
      <c r="N89" s="44">
        <v>4</v>
      </c>
      <c r="O89" s="5" t="s">
        <v>367</v>
      </c>
      <c r="P89" s="121"/>
    </row>
    <row r="90" spans="2:16" ht="18.95" customHeight="1">
      <c r="B90" s="53" t="s">
        <v>360</v>
      </c>
      <c r="C90" s="53" t="s">
        <v>141</v>
      </c>
      <c r="D90" s="39">
        <v>4.9000000000000004</v>
      </c>
      <c r="E90" s="39">
        <v>4.91</v>
      </c>
      <c r="F90" s="39">
        <v>4.87</v>
      </c>
      <c r="G90" s="41">
        <v>4.8899999999999997</v>
      </c>
      <c r="H90" s="41">
        <v>4.87</v>
      </c>
      <c r="I90" s="41">
        <v>4.9000000000000004</v>
      </c>
      <c r="J90" s="42">
        <v>-0.61224489795919101</v>
      </c>
      <c r="K90" s="43">
        <v>115</v>
      </c>
      <c r="L90" s="43">
        <v>8219650</v>
      </c>
      <c r="M90" s="43">
        <v>40207240.350000001</v>
      </c>
      <c r="N90" s="44">
        <v>5</v>
      </c>
      <c r="O90" s="5" t="s">
        <v>142</v>
      </c>
    </row>
    <row r="91" spans="2:16" ht="18.95" customHeight="1">
      <c r="B91" s="127" t="s">
        <v>19</v>
      </c>
      <c r="C91" s="127"/>
      <c r="D91" s="127"/>
      <c r="E91" s="127"/>
      <c r="F91" s="127"/>
      <c r="G91" s="127"/>
      <c r="H91" s="127"/>
      <c r="I91" s="127"/>
      <c r="J91" s="127"/>
      <c r="K91" s="47">
        <f>SUM(K86:K90)</f>
        <v>162</v>
      </c>
      <c r="L91" s="48">
        <f>SUM(L86:L90)</f>
        <v>11538729</v>
      </c>
      <c r="M91" s="48">
        <f>SUM(M86:M90)</f>
        <v>44019200.189999998</v>
      </c>
      <c r="N91" s="48">
        <v>5</v>
      </c>
      <c r="O91" s="52" t="s">
        <v>14</v>
      </c>
    </row>
    <row r="92" spans="2:16" ht="18.95" customHeight="1">
      <c r="B92" s="127" t="s">
        <v>20</v>
      </c>
      <c r="C92" s="127"/>
      <c r="D92" s="127"/>
      <c r="E92" s="127"/>
      <c r="F92" s="127"/>
      <c r="G92" s="127"/>
      <c r="H92" s="127"/>
      <c r="I92" s="127"/>
      <c r="J92" s="127"/>
      <c r="K92" s="48">
        <f>K91+K84+K70+K50+K36+K30+K26</f>
        <v>4124</v>
      </c>
      <c r="L92" s="48">
        <f>L91+L84+L70+L50+L36+L30+L26</f>
        <v>1816924956</v>
      </c>
      <c r="M92" s="48">
        <f>M91+M84+M70+M50+M36+M30+M26</f>
        <v>3115562011.1499996</v>
      </c>
      <c r="N92" s="55">
        <v>5</v>
      </c>
      <c r="O92" s="56" t="s">
        <v>21</v>
      </c>
    </row>
    <row r="93" spans="2:16">
      <c r="I93" s="8"/>
      <c r="J93" s="109"/>
      <c r="K93" s="4"/>
      <c r="L93" s="4"/>
      <c r="M93" s="4"/>
      <c r="N93" s="4"/>
    </row>
    <row r="98" spans="12:13">
      <c r="L98" s="7"/>
      <c r="M98" s="7"/>
    </row>
    <row r="101" spans="12:13">
      <c r="L101" s="7"/>
      <c r="M101" s="7"/>
    </row>
    <row r="104" spans="12:13">
      <c r="L104" s="7"/>
      <c r="M104" s="7"/>
    </row>
  </sheetData>
  <mergeCells count="32">
    <mergeCell ref="E1:N1"/>
    <mergeCell ref="B2:E2"/>
    <mergeCell ref="F2:N2"/>
    <mergeCell ref="D26:J26"/>
    <mergeCell ref="D30:J30"/>
    <mergeCell ref="C4:O4"/>
    <mergeCell ref="B30:C30"/>
    <mergeCell ref="B26:C26"/>
    <mergeCell ref="C27:O27"/>
    <mergeCell ref="B92:C92"/>
    <mergeCell ref="D92:J92"/>
    <mergeCell ref="D91:J91"/>
    <mergeCell ref="B70:C70"/>
    <mergeCell ref="B91:C91"/>
    <mergeCell ref="C85:O85"/>
    <mergeCell ref="B84:C84"/>
    <mergeCell ref="D84:J84"/>
    <mergeCell ref="D70:J70"/>
    <mergeCell ref="C74:O74"/>
    <mergeCell ref="E71:N71"/>
    <mergeCell ref="B72:E72"/>
    <mergeCell ref="F72:N72"/>
    <mergeCell ref="F38:N38"/>
    <mergeCell ref="D50:J50"/>
    <mergeCell ref="C31:O31"/>
    <mergeCell ref="D36:J36"/>
    <mergeCell ref="C51:O51"/>
    <mergeCell ref="B36:C36"/>
    <mergeCell ref="C40:O40"/>
    <mergeCell ref="B50:C50"/>
    <mergeCell ref="E37:N37"/>
    <mergeCell ref="B38:E38"/>
  </mergeCells>
  <printOptions horizontalCentered="1"/>
  <pageMargins left="0" right="0.23622047244094499" top="0.74803149606299202" bottom="0" header="0.31496062992126" footer="0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rightToLeft="1" zoomScaleNormal="100" workbookViewId="0">
      <selection activeCell="F34" sqref="F34"/>
    </sheetView>
  </sheetViews>
  <sheetFormatPr defaultRowHeight="12.75"/>
  <cols>
    <col min="1" max="1" width="1.28515625" style="15" customWidth="1"/>
    <col min="2" max="2" width="26.85546875" style="10" customWidth="1"/>
    <col min="3" max="3" width="10.28515625" style="10" customWidth="1"/>
    <col min="4" max="4" width="9.7109375" style="10" customWidth="1"/>
    <col min="5" max="5" width="10.28515625" style="10" customWidth="1"/>
    <col min="6" max="6" width="10.140625" style="10" customWidth="1"/>
    <col min="7" max="7" width="20.28515625" style="10" customWidth="1"/>
    <col min="8" max="8" width="24" style="10" customWidth="1"/>
    <col min="9" max="9" width="34.28515625" style="10" customWidth="1"/>
    <col min="10" max="10" width="11" style="10" customWidth="1"/>
    <col min="11" max="16384" width="9.140625" style="10"/>
  </cols>
  <sheetData>
    <row r="1" spans="1:10" s="25" customFormat="1" ht="37.5" customHeight="1">
      <c r="A1" s="16" t="s">
        <v>4</v>
      </c>
      <c r="B1" s="17"/>
      <c r="C1" s="17"/>
      <c r="D1" s="15"/>
      <c r="E1" s="15"/>
      <c r="F1" s="15"/>
      <c r="G1" s="15"/>
      <c r="H1" s="15"/>
      <c r="I1" s="15"/>
      <c r="J1" s="15"/>
    </row>
    <row r="2" spans="1:10" s="25" customFormat="1" ht="32.25" customHeight="1">
      <c r="A2" s="131" t="s">
        <v>5</v>
      </c>
      <c r="B2" s="132"/>
      <c r="C2" s="132"/>
      <c r="D2" s="132"/>
      <c r="E2" s="15"/>
      <c r="F2" s="15"/>
      <c r="G2" s="15"/>
      <c r="H2" s="15"/>
      <c r="I2" s="15"/>
      <c r="J2" s="15"/>
    </row>
    <row r="3" spans="1:10" ht="48.75" customHeight="1">
      <c r="B3" s="134" t="s">
        <v>413</v>
      </c>
      <c r="C3" s="134"/>
      <c r="D3" s="134"/>
      <c r="E3" s="134"/>
      <c r="F3" s="134"/>
      <c r="G3" s="134"/>
      <c r="H3" s="134"/>
      <c r="I3" s="134"/>
      <c r="J3" s="15"/>
    </row>
    <row r="4" spans="1:10" ht="21" customHeight="1">
      <c r="B4" s="134" t="s">
        <v>414</v>
      </c>
      <c r="C4" s="134"/>
      <c r="D4" s="134"/>
      <c r="E4" s="134"/>
      <c r="F4" s="134"/>
      <c r="G4" s="134"/>
      <c r="H4" s="134"/>
      <c r="I4" s="134"/>
      <c r="J4" s="26"/>
    </row>
    <row r="5" spans="1:10" ht="60">
      <c r="B5" s="57" t="s">
        <v>133</v>
      </c>
      <c r="C5" s="58" t="s">
        <v>119</v>
      </c>
      <c r="D5" s="58" t="s">
        <v>134</v>
      </c>
      <c r="E5" s="58" t="s">
        <v>135</v>
      </c>
      <c r="F5" s="58" t="s">
        <v>136</v>
      </c>
      <c r="G5" s="59" t="s">
        <v>120</v>
      </c>
      <c r="H5" s="58" t="s">
        <v>137</v>
      </c>
      <c r="I5" s="58" t="s">
        <v>121</v>
      </c>
      <c r="J5" s="58" t="s">
        <v>11</v>
      </c>
    </row>
    <row r="6" spans="1:10" ht="18.75" customHeight="1">
      <c r="B6" s="133" t="s">
        <v>12</v>
      </c>
      <c r="C6" s="133"/>
      <c r="D6" s="133"/>
      <c r="E6" s="133"/>
      <c r="F6" s="133"/>
      <c r="G6" s="133"/>
      <c r="H6" s="133"/>
      <c r="I6" s="133"/>
      <c r="J6" s="133"/>
    </row>
    <row r="7" spans="1:10" ht="24" customHeight="1">
      <c r="B7" s="97" t="s">
        <v>138</v>
      </c>
      <c r="C7" s="80" t="s">
        <v>139</v>
      </c>
      <c r="D7" s="80">
        <v>0.11</v>
      </c>
      <c r="E7" s="80">
        <v>0.08</v>
      </c>
      <c r="F7" s="80">
        <v>0.11</v>
      </c>
      <c r="G7" s="98">
        <v>31</v>
      </c>
      <c r="H7" s="98">
        <v>202101343</v>
      </c>
      <c r="I7" s="98">
        <v>18345335.700000003</v>
      </c>
      <c r="J7" s="99">
        <v>5</v>
      </c>
    </row>
    <row r="8" spans="1:10" ht="18.75" customHeight="1">
      <c r="B8" s="137" t="s">
        <v>197</v>
      </c>
      <c r="C8" s="137"/>
      <c r="D8" s="138"/>
      <c r="E8" s="138"/>
      <c r="F8" s="138"/>
      <c r="G8" s="98">
        <f>SUM(G7:G7)</f>
        <v>31</v>
      </c>
      <c r="H8" s="98">
        <f>SUM(H7:H7)</f>
        <v>202101343</v>
      </c>
      <c r="I8" s="98">
        <f>SUM(I7:I7)</f>
        <v>18345335.700000003</v>
      </c>
      <c r="J8" s="98">
        <f>J7</f>
        <v>5</v>
      </c>
    </row>
    <row r="9" spans="1:10" ht="18.75" customHeight="1">
      <c r="B9" s="135" t="s">
        <v>140</v>
      </c>
      <c r="C9" s="135"/>
      <c r="D9" s="136"/>
      <c r="E9" s="136"/>
      <c r="F9" s="136"/>
      <c r="G9" s="76">
        <f>G8</f>
        <v>31</v>
      </c>
      <c r="H9" s="76">
        <f t="shared" ref="H9:I9" si="0">H8</f>
        <v>202101343</v>
      </c>
      <c r="I9" s="76">
        <f t="shared" si="0"/>
        <v>18345335.700000003</v>
      </c>
      <c r="J9" s="76">
        <v>5</v>
      </c>
    </row>
  </sheetData>
  <mergeCells count="8">
    <mergeCell ref="A2:D2"/>
    <mergeCell ref="B6:J6"/>
    <mergeCell ref="B3:I3"/>
    <mergeCell ref="B4:I4"/>
    <mergeCell ref="B9:C9"/>
    <mergeCell ref="D9:F9"/>
    <mergeCell ref="B8:C8"/>
    <mergeCell ref="D8:F8"/>
  </mergeCells>
  <pageMargins left="0.23622047244094499" right="0.23622047244094499" top="0.74803149606299202" bottom="0.74803149606299202" header="0.31496062992126" footer="0.31496062992126"/>
  <pageSetup paperSize="9" scale="9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33"/>
  <sheetViews>
    <sheetView rightToLeft="1" zoomScale="130" zoomScaleNormal="130" workbookViewId="0">
      <selection activeCell="E23" sqref="E23"/>
    </sheetView>
  </sheetViews>
  <sheetFormatPr defaultRowHeight="12.75"/>
  <cols>
    <col min="1" max="1" width="2" style="10" customWidth="1"/>
    <col min="2" max="2" width="29.28515625" style="10" customWidth="1"/>
    <col min="3" max="3" width="10.28515625" style="180" customWidth="1"/>
    <col min="4" max="4" width="11.140625" style="10" customWidth="1"/>
    <col min="5" max="5" width="19.85546875" style="10" customWidth="1"/>
    <col min="6" max="6" width="19" style="10" customWidth="1"/>
    <col min="7" max="7" width="50.140625" style="10" customWidth="1"/>
    <col min="8" max="256" width="9.140625" style="10"/>
    <col min="257" max="257" width="2" style="10" customWidth="1"/>
    <col min="258" max="258" width="29.28515625" style="10" customWidth="1"/>
    <col min="259" max="259" width="10.28515625" style="10" customWidth="1"/>
    <col min="260" max="260" width="11.140625" style="10" customWidth="1"/>
    <col min="261" max="261" width="19.85546875" style="10" customWidth="1"/>
    <col min="262" max="262" width="19" style="10" customWidth="1"/>
    <col min="263" max="263" width="50.140625" style="10" customWidth="1"/>
    <col min="264" max="512" width="9.140625" style="10"/>
    <col min="513" max="513" width="2" style="10" customWidth="1"/>
    <col min="514" max="514" width="29.28515625" style="10" customWidth="1"/>
    <col min="515" max="515" width="10.28515625" style="10" customWidth="1"/>
    <col min="516" max="516" width="11.140625" style="10" customWidth="1"/>
    <col min="517" max="517" width="19.85546875" style="10" customWidth="1"/>
    <col min="518" max="518" width="19" style="10" customWidth="1"/>
    <col min="519" max="519" width="50.140625" style="10" customWidth="1"/>
    <col min="520" max="768" width="9.140625" style="10"/>
    <col min="769" max="769" width="2" style="10" customWidth="1"/>
    <col min="770" max="770" width="29.28515625" style="10" customWidth="1"/>
    <col min="771" max="771" width="10.28515625" style="10" customWidth="1"/>
    <col min="772" max="772" width="11.140625" style="10" customWidth="1"/>
    <col min="773" max="773" width="19.85546875" style="10" customWidth="1"/>
    <col min="774" max="774" width="19" style="10" customWidth="1"/>
    <col min="775" max="775" width="50.140625" style="10" customWidth="1"/>
    <col min="776" max="1024" width="9.140625" style="10"/>
    <col min="1025" max="1025" width="2" style="10" customWidth="1"/>
    <col min="1026" max="1026" width="29.28515625" style="10" customWidth="1"/>
    <col min="1027" max="1027" width="10.28515625" style="10" customWidth="1"/>
    <col min="1028" max="1028" width="11.140625" style="10" customWidth="1"/>
    <col min="1029" max="1029" width="19.85546875" style="10" customWidth="1"/>
    <col min="1030" max="1030" width="19" style="10" customWidth="1"/>
    <col min="1031" max="1031" width="50.140625" style="10" customWidth="1"/>
    <col min="1032" max="1280" width="9.140625" style="10"/>
    <col min="1281" max="1281" width="2" style="10" customWidth="1"/>
    <col min="1282" max="1282" width="29.28515625" style="10" customWidth="1"/>
    <col min="1283" max="1283" width="10.28515625" style="10" customWidth="1"/>
    <col min="1284" max="1284" width="11.140625" style="10" customWidth="1"/>
    <col min="1285" max="1285" width="19.85546875" style="10" customWidth="1"/>
    <col min="1286" max="1286" width="19" style="10" customWidth="1"/>
    <col min="1287" max="1287" width="50.140625" style="10" customWidth="1"/>
    <col min="1288" max="1536" width="9.140625" style="10"/>
    <col min="1537" max="1537" width="2" style="10" customWidth="1"/>
    <col min="1538" max="1538" width="29.28515625" style="10" customWidth="1"/>
    <col min="1539" max="1539" width="10.28515625" style="10" customWidth="1"/>
    <col min="1540" max="1540" width="11.140625" style="10" customWidth="1"/>
    <col min="1541" max="1541" width="19.85546875" style="10" customWidth="1"/>
    <col min="1542" max="1542" width="19" style="10" customWidth="1"/>
    <col min="1543" max="1543" width="50.140625" style="10" customWidth="1"/>
    <col min="1544" max="1792" width="9.140625" style="10"/>
    <col min="1793" max="1793" width="2" style="10" customWidth="1"/>
    <col min="1794" max="1794" width="29.28515625" style="10" customWidth="1"/>
    <col min="1795" max="1795" width="10.28515625" style="10" customWidth="1"/>
    <col min="1796" max="1796" width="11.140625" style="10" customWidth="1"/>
    <col min="1797" max="1797" width="19.85546875" style="10" customWidth="1"/>
    <col min="1798" max="1798" width="19" style="10" customWidth="1"/>
    <col min="1799" max="1799" width="50.140625" style="10" customWidth="1"/>
    <col min="1800" max="2048" width="9.140625" style="10"/>
    <col min="2049" max="2049" width="2" style="10" customWidth="1"/>
    <col min="2050" max="2050" width="29.28515625" style="10" customWidth="1"/>
    <col min="2051" max="2051" width="10.28515625" style="10" customWidth="1"/>
    <col min="2052" max="2052" width="11.140625" style="10" customWidth="1"/>
    <col min="2053" max="2053" width="19.85546875" style="10" customWidth="1"/>
    <col min="2054" max="2054" width="19" style="10" customWidth="1"/>
    <col min="2055" max="2055" width="50.140625" style="10" customWidth="1"/>
    <col min="2056" max="2304" width="9.140625" style="10"/>
    <col min="2305" max="2305" width="2" style="10" customWidth="1"/>
    <col min="2306" max="2306" width="29.28515625" style="10" customWidth="1"/>
    <col min="2307" max="2307" width="10.28515625" style="10" customWidth="1"/>
    <col min="2308" max="2308" width="11.140625" style="10" customWidth="1"/>
    <col min="2309" max="2309" width="19.85546875" style="10" customWidth="1"/>
    <col min="2310" max="2310" width="19" style="10" customWidth="1"/>
    <col min="2311" max="2311" width="50.140625" style="10" customWidth="1"/>
    <col min="2312" max="2560" width="9.140625" style="10"/>
    <col min="2561" max="2561" width="2" style="10" customWidth="1"/>
    <col min="2562" max="2562" width="29.28515625" style="10" customWidth="1"/>
    <col min="2563" max="2563" width="10.28515625" style="10" customWidth="1"/>
    <col min="2564" max="2564" width="11.140625" style="10" customWidth="1"/>
    <col min="2565" max="2565" width="19.85546875" style="10" customWidth="1"/>
    <col min="2566" max="2566" width="19" style="10" customWidth="1"/>
    <col min="2567" max="2567" width="50.140625" style="10" customWidth="1"/>
    <col min="2568" max="2816" width="9.140625" style="10"/>
    <col min="2817" max="2817" width="2" style="10" customWidth="1"/>
    <col min="2818" max="2818" width="29.28515625" style="10" customWidth="1"/>
    <col min="2819" max="2819" width="10.28515625" style="10" customWidth="1"/>
    <col min="2820" max="2820" width="11.140625" style="10" customWidth="1"/>
    <col min="2821" max="2821" width="19.85546875" style="10" customWidth="1"/>
    <col min="2822" max="2822" width="19" style="10" customWidth="1"/>
    <col min="2823" max="2823" width="50.140625" style="10" customWidth="1"/>
    <col min="2824" max="3072" width="9.140625" style="10"/>
    <col min="3073" max="3073" width="2" style="10" customWidth="1"/>
    <col min="3074" max="3074" width="29.28515625" style="10" customWidth="1"/>
    <col min="3075" max="3075" width="10.28515625" style="10" customWidth="1"/>
    <col min="3076" max="3076" width="11.140625" style="10" customWidth="1"/>
    <col min="3077" max="3077" width="19.85546875" style="10" customWidth="1"/>
    <col min="3078" max="3078" width="19" style="10" customWidth="1"/>
    <col min="3079" max="3079" width="50.140625" style="10" customWidth="1"/>
    <col min="3080" max="3328" width="9.140625" style="10"/>
    <col min="3329" max="3329" width="2" style="10" customWidth="1"/>
    <col min="3330" max="3330" width="29.28515625" style="10" customWidth="1"/>
    <col min="3331" max="3331" width="10.28515625" style="10" customWidth="1"/>
    <col min="3332" max="3332" width="11.140625" style="10" customWidth="1"/>
    <col min="3333" max="3333" width="19.85546875" style="10" customWidth="1"/>
    <col min="3334" max="3334" width="19" style="10" customWidth="1"/>
    <col min="3335" max="3335" width="50.140625" style="10" customWidth="1"/>
    <col min="3336" max="3584" width="9.140625" style="10"/>
    <col min="3585" max="3585" width="2" style="10" customWidth="1"/>
    <col min="3586" max="3586" width="29.28515625" style="10" customWidth="1"/>
    <col min="3587" max="3587" width="10.28515625" style="10" customWidth="1"/>
    <col min="3588" max="3588" width="11.140625" style="10" customWidth="1"/>
    <col min="3589" max="3589" width="19.85546875" style="10" customWidth="1"/>
    <col min="3590" max="3590" width="19" style="10" customWidth="1"/>
    <col min="3591" max="3591" width="50.140625" style="10" customWidth="1"/>
    <col min="3592" max="3840" width="9.140625" style="10"/>
    <col min="3841" max="3841" width="2" style="10" customWidth="1"/>
    <col min="3842" max="3842" width="29.28515625" style="10" customWidth="1"/>
    <col min="3843" max="3843" width="10.28515625" style="10" customWidth="1"/>
    <col min="3844" max="3844" width="11.140625" style="10" customWidth="1"/>
    <col min="3845" max="3845" width="19.85546875" style="10" customWidth="1"/>
    <col min="3846" max="3846" width="19" style="10" customWidth="1"/>
    <col min="3847" max="3847" width="50.140625" style="10" customWidth="1"/>
    <col min="3848" max="4096" width="9.140625" style="10"/>
    <col min="4097" max="4097" width="2" style="10" customWidth="1"/>
    <col min="4098" max="4098" width="29.28515625" style="10" customWidth="1"/>
    <col min="4099" max="4099" width="10.28515625" style="10" customWidth="1"/>
    <col min="4100" max="4100" width="11.140625" style="10" customWidth="1"/>
    <col min="4101" max="4101" width="19.85546875" style="10" customWidth="1"/>
    <col min="4102" max="4102" width="19" style="10" customWidth="1"/>
    <col min="4103" max="4103" width="50.140625" style="10" customWidth="1"/>
    <col min="4104" max="4352" width="9.140625" style="10"/>
    <col min="4353" max="4353" width="2" style="10" customWidth="1"/>
    <col min="4354" max="4354" width="29.28515625" style="10" customWidth="1"/>
    <col min="4355" max="4355" width="10.28515625" style="10" customWidth="1"/>
    <col min="4356" max="4356" width="11.140625" style="10" customWidth="1"/>
    <col min="4357" max="4357" width="19.85546875" style="10" customWidth="1"/>
    <col min="4358" max="4358" width="19" style="10" customWidth="1"/>
    <col min="4359" max="4359" width="50.140625" style="10" customWidth="1"/>
    <col min="4360" max="4608" width="9.140625" style="10"/>
    <col min="4609" max="4609" width="2" style="10" customWidth="1"/>
    <col min="4610" max="4610" width="29.28515625" style="10" customWidth="1"/>
    <col min="4611" max="4611" width="10.28515625" style="10" customWidth="1"/>
    <col min="4612" max="4612" width="11.140625" style="10" customWidth="1"/>
    <col min="4613" max="4613" width="19.85546875" style="10" customWidth="1"/>
    <col min="4614" max="4614" width="19" style="10" customWidth="1"/>
    <col min="4615" max="4615" width="50.140625" style="10" customWidth="1"/>
    <col min="4616" max="4864" width="9.140625" style="10"/>
    <col min="4865" max="4865" width="2" style="10" customWidth="1"/>
    <col min="4866" max="4866" width="29.28515625" style="10" customWidth="1"/>
    <col min="4867" max="4867" width="10.28515625" style="10" customWidth="1"/>
    <col min="4868" max="4868" width="11.140625" style="10" customWidth="1"/>
    <col min="4869" max="4869" width="19.85546875" style="10" customWidth="1"/>
    <col min="4870" max="4870" width="19" style="10" customWidth="1"/>
    <col min="4871" max="4871" width="50.140625" style="10" customWidth="1"/>
    <col min="4872" max="5120" width="9.140625" style="10"/>
    <col min="5121" max="5121" width="2" style="10" customWidth="1"/>
    <col min="5122" max="5122" width="29.28515625" style="10" customWidth="1"/>
    <col min="5123" max="5123" width="10.28515625" style="10" customWidth="1"/>
    <col min="5124" max="5124" width="11.140625" style="10" customWidth="1"/>
    <col min="5125" max="5125" width="19.85546875" style="10" customWidth="1"/>
    <col min="5126" max="5126" width="19" style="10" customWidth="1"/>
    <col min="5127" max="5127" width="50.140625" style="10" customWidth="1"/>
    <col min="5128" max="5376" width="9.140625" style="10"/>
    <col min="5377" max="5377" width="2" style="10" customWidth="1"/>
    <col min="5378" max="5378" width="29.28515625" style="10" customWidth="1"/>
    <col min="5379" max="5379" width="10.28515625" style="10" customWidth="1"/>
    <col min="5380" max="5380" width="11.140625" style="10" customWidth="1"/>
    <col min="5381" max="5381" width="19.85546875" style="10" customWidth="1"/>
    <col min="5382" max="5382" width="19" style="10" customWidth="1"/>
    <col min="5383" max="5383" width="50.140625" style="10" customWidth="1"/>
    <col min="5384" max="5632" width="9.140625" style="10"/>
    <col min="5633" max="5633" width="2" style="10" customWidth="1"/>
    <col min="5634" max="5634" width="29.28515625" style="10" customWidth="1"/>
    <col min="5635" max="5635" width="10.28515625" style="10" customWidth="1"/>
    <col min="5636" max="5636" width="11.140625" style="10" customWidth="1"/>
    <col min="5637" max="5637" width="19.85546875" style="10" customWidth="1"/>
    <col min="5638" max="5638" width="19" style="10" customWidth="1"/>
    <col min="5639" max="5639" width="50.140625" style="10" customWidth="1"/>
    <col min="5640" max="5888" width="9.140625" style="10"/>
    <col min="5889" max="5889" width="2" style="10" customWidth="1"/>
    <col min="5890" max="5890" width="29.28515625" style="10" customWidth="1"/>
    <col min="5891" max="5891" width="10.28515625" style="10" customWidth="1"/>
    <col min="5892" max="5892" width="11.140625" style="10" customWidth="1"/>
    <col min="5893" max="5893" width="19.85546875" style="10" customWidth="1"/>
    <col min="5894" max="5894" width="19" style="10" customWidth="1"/>
    <col min="5895" max="5895" width="50.140625" style="10" customWidth="1"/>
    <col min="5896" max="6144" width="9.140625" style="10"/>
    <col min="6145" max="6145" width="2" style="10" customWidth="1"/>
    <col min="6146" max="6146" width="29.28515625" style="10" customWidth="1"/>
    <col min="6147" max="6147" width="10.28515625" style="10" customWidth="1"/>
    <col min="6148" max="6148" width="11.140625" style="10" customWidth="1"/>
    <col min="6149" max="6149" width="19.85546875" style="10" customWidth="1"/>
    <col min="6150" max="6150" width="19" style="10" customWidth="1"/>
    <col min="6151" max="6151" width="50.140625" style="10" customWidth="1"/>
    <col min="6152" max="6400" width="9.140625" style="10"/>
    <col min="6401" max="6401" width="2" style="10" customWidth="1"/>
    <col min="6402" max="6402" width="29.28515625" style="10" customWidth="1"/>
    <col min="6403" max="6403" width="10.28515625" style="10" customWidth="1"/>
    <col min="6404" max="6404" width="11.140625" style="10" customWidth="1"/>
    <col min="6405" max="6405" width="19.85546875" style="10" customWidth="1"/>
    <col min="6406" max="6406" width="19" style="10" customWidth="1"/>
    <col min="6407" max="6407" width="50.140625" style="10" customWidth="1"/>
    <col min="6408" max="6656" width="9.140625" style="10"/>
    <col min="6657" max="6657" width="2" style="10" customWidth="1"/>
    <col min="6658" max="6658" width="29.28515625" style="10" customWidth="1"/>
    <col min="6659" max="6659" width="10.28515625" style="10" customWidth="1"/>
    <col min="6660" max="6660" width="11.140625" style="10" customWidth="1"/>
    <col min="6661" max="6661" width="19.85546875" style="10" customWidth="1"/>
    <col min="6662" max="6662" width="19" style="10" customWidth="1"/>
    <col min="6663" max="6663" width="50.140625" style="10" customWidth="1"/>
    <col min="6664" max="6912" width="9.140625" style="10"/>
    <col min="6913" max="6913" width="2" style="10" customWidth="1"/>
    <col min="6914" max="6914" width="29.28515625" style="10" customWidth="1"/>
    <col min="6915" max="6915" width="10.28515625" style="10" customWidth="1"/>
    <col min="6916" max="6916" width="11.140625" style="10" customWidth="1"/>
    <col min="6917" max="6917" width="19.85546875" style="10" customWidth="1"/>
    <col min="6918" max="6918" width="19" style="10" customWidth="1"/>
    <col min="6919" max="6919" width="50.140625" style="10" customWidth="1"/>
    <col min="6920" max="7168" width="9.140625" style="10"/>
    <col min="7169" max="7169" width="2" style="10" customWidth="1"/>
    <col min="7170" max="7170" width="29.28515625" style="10" customWidth="1"/>
    <col min="7171" max="7171" width="10.28515625" style="10" customWidth="1"/>
    <col min="7172" max="7172" width="11.140625" style="10" customWidth="1"/>
    <col min="7173" max="7173" width="19.85546875" style="10" customWidth="1"/>
    <col min="7174" max="7174" width="19" style="10" customWidth="1"/>
    <col min="7175" max="7175" width="50.140625" style="10" customWidth="1"/>
    <col min="7176" max="7424" width="9.140625" style="10"/>
    <col min="7425" max="7425" width="2" style="10" customWidth="1"/>
    <col min="7426" max="7426" width="29.28515625" style="10" customWidth="1"/>
    <col min="7427" max="7427" width="10.28515625" style="10" customWidth="1"/>
    <col min="7428" max="7428" width="11.140625" style="10" customWidth="1"/>
    <col min="7429" max="7429" width="19.85546875" style="10" customWidth="1"/>
    <col min="7430" max="7430" width="19" style="10" customWidth="1"/>
    <col min="7431" max="7431" width="50.140625" style="10" customWidth="1"/>
    <col min="7432" max="7680" width="9.140625" style="10"/>
    <col min="7681" max="7681" width="2" style="10" customWidth="1"/>
    <col min="7682" max="7682" width="29.28515625" style="10" customWidth="1"/>
    <col min="7683" max="7683" width="10.28515625" style="10" customWidth="1"/>
    <col min="7684" max="7684" width="11.140625" style="10" customWidth="1"/>
    <col min="7685" max="7685" width="19.85546875" style="10" customWidth="1"/>
    <col min="7686" max="7686" width="19" style="10" customWidth="1"/>
    <col min="7687" max="7687" width="50.140625" style="10" customWidth="1"/>
    <col min="7688" max="7936" width="9.140625" style="10"/>
    <col min="7937" max="7937" width="2" style="10" customWidth="1"/>
    <col min="7938" max="7938" width="29.28515625" style="10" customWidth="1"/>
    <col min="7939" max="7939" width="10.28515625" style="10" customWidth="1"/>
    <col min="7940" max="7940" width="11.140625" style="10" customWidth="1"/>
    <col min="7941" max="7941" width="19.85546875" style="10" customWidth="1"/>
    <col min="7942" max="7942" width="19" style="10" customWidth="1"/>
    <col min="7943" max="7943" width="50.140625" style="10" customWidth="1"/>
    <col min="7944" max="8192" width="9.140625" style="10"/>
    <col min="8193" max="8193" width="2" style="10" customWidth="1"/>
    <col min="8194" max="8194" width="29.28515625" style="10" customWidth="1"/>
    <col min="8195" max="8195" width="10.28515625" style="10" customWidth="1"/>
    <col min="8196" max="8196" width="11.140625" style="10" customWidth="1"/>
    <col min="8197" max="8197" width="19.85546875" style="10" customWidth="1"/>
    <col min="8198" max="8198" width="19" style="10" customWidth="1"/>
    <col min="8199" max="8199" width="50.140625" style="10" customWidth="1"/>
    <col min="8200" max="8448" width="9.140625" style="10"/>
    <col min="8449" max="8449" width="2" style="10" customWidth="1"/>
    <col min="8450" max="8450" width="29.28515625" style="10" customWidth="1"/>
    <col min="8451" max="8451" width="10.28515625" style="10" customWidth="1"/>
    <col min="8452" max="8452" width="11.140625" style="10" customWidth="1"/>
    <col min="8453" max="8453" width="19.85546875" style="10" customWidth="1"/>
    <col min="8454" max="8454" width="19" style="10" customWidth="1"/>
    <col min="8455" max="8455" width="50.140625" style="10" customWidth="1"/>
    <col min="8456" max="8704" width="9.140625" style="10"/>
    <col min="8705" max="8705" width="2" style="10" customWidth="1"/>
    <col min="8706" max="8706" width="29.28515625" style="10" customWidth="1"/>
    <col min="8707" max="8707" width="10.28515625" style="10" customWidth="1"/>
    <col min="8708" max="8708" width="11.140625" style="10" customWidth="1"/>
    <col min="8709" max="8709" width="19.85546875" style="10" customWidth="1"/>
    <col min="8710" max="8710" width="19" style="10" customWidth="1"/>
    <col min="8711" max="8711" width="50.140625" style="10" customWidth="1"/>
    <col min="8712" max="8960" width="9.140625" style="10"/>
    <col min="8961" max="8961" width="2" style="10" customWidth="1"/>
    <col min="8962" max="8962" width="29.28515625" style="10" customWidth="1"/>
    <col min="8963" max="8963" width="10.28515625" style="10" customWidth="1"/>
    <col min="8964" max="8964" width="11.140625" style="10" customWidth="1"/>
    <col min="8965" max="8965" width="19.85546875" style="10" customWidth="1"/>
    <col min="8966" max="8966" width="19" style="10" customWidth="1"/>
    <col min="8967" max="8967" width="50.140625" style="10" customWidth="1"/>
    <col min="8968" max="9216" width="9.140625" style="10"/>
    <col min="9217" max="9217" width="2" style="10" customWidth="1"/>
    <col min="9218" max="9218" width="29.28515625" style="10" customWidth="1"/>
    <col min="9219" max="9219" width="10.28515625" style="10" customWidth="1"/>
    <col min="9220" max="9220" width="11.140625" style="10" customWidth="1"/>
    <col min="9221" max="9221" width="19.85546875" style="10" customWidth="1"/>
    <col min="9222" max="9222" width="19" style="10" customWidth="1"/>
    <col min="9223" max="9223" width="50.140625" style="10" customWidth="1"/>
    <col min="9224" max="9472" width="9.140625" style="10"/>
    <col min="9473" max="9473" width="2" style="10" customWidth="1"/>
    <col min="9474" max="9474" width="29.28515625" style="10" customWidth="1"/>
    <col min="9475" max="9475" width="10.28515625" style="10" customWidth="1"/>
    <col min="9476" max="9476" width="11.140625" style="10" customWidth="1"/>
    <col min="9477" max="9477" width="19.85546875" style="10" customWidth="1"/>
    <col min="9478" max="9478" width="19" style="10" customWidth="1"/>
    <col min="9479" max="9479" width="50.140625" style="10" customWidth="1"/>
    <col min="9480" max="9728" width="9.140625" style="10"/>
    <col min="9729" max="9729" width="2" style="10" customWidth="1"/>
    <col min="9730" max="9730" width="29.28515625" style="10" customWidth="1"/>
    <col min="9731" max="9731" width="10.28515625" style="10" customWidth="1"/>
    <col min="9732" max="9732" width="11.140625" style="10" customWidth="1"/>
    <col min="9733" max="9733" width="19.85546875" style="10" customWidth="1"/>
    <col min="9734" max="9734" width="19" style="10" customWidth="1"/>
    <col min="9735" max="9735" width="50.140625" style="10" customWidth="1"/>
    <col min="9736" max="9984" width="9.140625" style="10"/>
    <col min="9985" max="9985" width="2" style="10" customWidth="1"/>
    <col min="9986" max="9986" width="29.28515625" style="10" customWidth="1"/>
    <col min="9987" max="9987" width="10.28515625" style="10" customWidth="1"/>
    <col min="9988" max="9988" width="11.140625" style="10" customWidth="1"/>
    <col min="9989" max="9989" width="19.85546875" style="10" customWidth="1"/>
    <col min="9990" max="9990" width="19" style="10" customWidth="1"/>
    <col min="9991" max="9991" width="50.140625" style="10" customWidth="1"/>
    <col min="9992" max="10240" width="9.140625" style="10"/>
    <col min="10241" max="10241" width="2" style="10" customWidth="1"/>
    <col min="10242" max="10242" width="29.28515625" style="10" customWidth="1"/>
    <col min="10243" max="10243" width="10.28515625" style="10" customWidth="1"/>
    <col min="10244" max="10244" width="11.140625" style="10" customWidth="1"/>
    <col min="10245" max="10245" width="19.85546875" style="10" customWidth="1"/>
    <col min="10246" max="10246" width="19" style="10" customWidth="1"/>
    <col min="10247" max="10247" width="50.140625" style="10" customWidth="1"/>
    <col min="10248" max="10496" width="9.140625" style="10"/>
    <col min="10497" max="10497" width="2" style="10" customWidth="1"/>
    <col min="10498" max="10498" width="29.28515625" style="10" customWidth="1"/>
    <col min="10499" max="10499" width="10.28515625" style="10" customWidth="1"/>
    <col min="10500" max="10500" width="11.140625" style="10" customWidth="1"/>
    <col min="10501" max="10501" width="19.85546875" style="10" customWidth="1"/>
    <col min="10502" max="10502" width="19" style="10" customWidth="1"/>
    <col min="10503" max="10503" width="50.140625" style="10" customWidth="1"/>
    <col min="10504" max="10752" width="9.140625" style="10"/>
    <col min="10753" max="10753" width="2" style="10" customWidth="1"/>
    <col min="10754" max="10754" width="29.28515625" style="10" customWidth="1"/>
    <col min="10755" max="10755" width="10.28515625" style="10" customWidth="1"/>
    <col min="10756" max="10756" width="11.140625" style="10" customWidth="1"/>
    <col min="10757" max="10757" width="19.85546875" style="10" customWidth="1"/>
    <col min="10758" max="10758" width="19" style="10" customWidth="1"/>
    <col min="10759" max="10759" width="50.140625" style="10" customWidth="1"/>
    <col min="10760" max="11008" width="9.140625" style="10"/>
    <col min="11009" max="11009" width="2" style="10" customWidth="1"/>
    <col min="11010" max="11010" width="29.28515625" style="10" customWidth="1"/>
    <col min="11011" max="11011" width="10.28515625" style="10" customWidth="1"/>
    <col min="11012" max="11012" width="11.140625" style="10" customWidth="1"/>
    <col min="11013" max="11013" width="19.85546875" style="10" customWidth="1"/>
    <col min="11014" max="11014" width="19" style="10" customWidth="1"/>
    <col min="11015" max="11015" width="50.140625" style="10" customWidth="1"/>
    <col min="11016" max="11264" width="9.140625" style="10"/>
    <col min="11265" max="11265" width="2" style="10" customWidth="1"/>
    <col min="11266" max="11266" width="29.28515625" style="10" customWidth="1"/>
    <col min="11267" max="11267" width="10.28515625" style="10" customWidth="1"/>
    <col min="11268" max="11268" width="11.140625" style="10" customWidth="1"/>
    <col min="11269" max="11269" width="19.85546875" style="10" customWidth="1"/>
    <col min="11270" max="11270" width="19" style="10" customWidth="1"/>
    <col min="11271" max="11271" width="50.140625" style="10" customWidth="1"/>
    <col min="11272" max="11520" width="9.140625" style="10"/>
    <col min="11521" max="11521" width="2" style="10" customWidth="1"/>
    <col min="11522" max="11522" width="29.28515625" style="10" customWidth="1"/>
    <col min="11523" max="11523" width="10.28515625" style="10" customWidth="1"/>
    <col min="11524" max="11524" width="11.140625" style="10" customWidth="1"/>
    <col min="11525" max="11525" width="19.85546875" style="10" customWidth="1"/>
    <col min="11526" max="11526" width="19" style="10" customWidth="1"/>
    <col min="11527" max="11527" width="50.140625" style="10" customWidth="1"/>
    <col min="11528" max="11776" width="9.140625" style="10"/>
    <col min="11777" max="11777" width="2" style="10" customWidth="1"/>
    <col min="11778" max="11778" width="29.28515625" style="10" customWidth="1"/>
    <col min="11779" max="11779" width="10.28515625" style="10" customWidth="1"/>
    <col min="11780" max="11780" width="11.140625" style="10" customWidth="1"/>
    <col min="11781" max="11781" width="19.85546875" style="10" customWidth="1"/>
    <col min="11782" max="11782" width="19" style="10" customWidth="1"/>
    <col min="11783" max="11783" width="50.140625" style="10" customWidth="1"/>
    <col min="11784" max="12032" width="9.140625" style="10"/>
    <col min="12033" max="12033" width="2" style="10" customWidth="1"/>
    <col min="12034" max="12034" width="29.28515625" style="10" customWidth="1"/>
    <col min="12035" max="12035" width="10.28515625" style="10" customWidth="1"/>
    <col min="12036" max="12036" width="11.140625" style="10" customWidth="1"/>
    <col min="12037" max="12037" width="19.85546875" style="10" customWidth="1"/>
    <col min="12038" max="12038" width="19" style="10" customWidth="1"/>
    <col min="12039" max="12039" width="50.140625" style="10" customWidth="1"/>
    <col min="12040" max="12288" width="9.140625" style="10"/>
    <col min="12289" max="12289" width="2" style="10" customWidth="1"/>
    <col min="12290" max="12290" width="29.28515625" style="10" customWidth="1"/>
    <col min="12291" max="12291" width="10.28515625" style="10" customWidth="1"/>
    <col min="12292" max="12292" width="11.140625" style="10" customWidth="1"/>
    <col min="12293" max="12293" width="19.85546875" style="10" customWidth="1"/>
    <col min="12294" max="12294" width="19" style="10" customWidth="1"/>
    <col min="12295" max="12295" width="50.140625" style="10" customWidth="1"/>
    <col min="12296" max="12544" width="9.140625" style="10"/>
    <col min="12545" max="12545" width="2" style="10" customWidth="1"/>
    <col min="12546" max="12546" width="29.28515625" style="10" customWidth="1"/>
    <col min="12547" max="12547" width="10.28515625" style="10" customWidth="1"/>
    <col min="12548" max="12548" width="11.140625" style="10" customWidth="1"/>
    <col min="12549" max="12549" width="19.85546875" style="10" customWidth="1"/>
    <col min="12550" max="12550" width="19" style="10" customWidth="1"/>
    <col min="12551" max="12551" width="50.140625" style="10" customWidth="1"/>
    <col min="12552" max="12800" width="9.140625" style="10"/>
    <col min="12801" max="12801" width="2" style="10" customWidth="1"/>
    <col min="12802" max="12802" width="29.28515625" style="10" customWidth="1"/>
    <col min="12803" max="12803" width="10.28515625" style="10" customWidth="1"/>
    <col min="12804" max="12804" width="11.140625" style="10" customWidth="1"/>
    <col min="12805" max="12805" width="19.85546875" style="10" customWidth="1"/>
    <col min="12806" max="12806" width="19" style="10" customWidth="1"/>
    <col min="12807" max="12807" width="50.140625" style="10" customWidth="1"/>
    <col min="12808" max="13056" width="9.140625" style="10"/>
    <col min="13057" max="13057" width="2" style="10" customWidth="1"/>
    <col min="13058" max="13058" width="29.28515625" style="10" customWidth="1"/>
    <col min="13059" max="13059" width="10.28515625" style="10" customWidth="1"/>
    <col min="13060" max="13060" width="11.140625" style="10" customWidth="1"/>
    <col min="13061" max="13061" width="19.85546875" style="10" customWidth="1"/>
    <col min="13062" max="13062" width="19" style="10" customWidth="1"/>
    <col min="13063" max="13063" width="50.140625" style="10" customWidth="1"/>
    <col min="13064" max="13312" width="9.140625" style="10"/>
    <col min="13313" max="13313" width="2" style="10" customWidth="1"/>
    <col min="13314" max="13314" width="29.28515625" style="10" customWidth="1"/>
    <col min="13315" max="13315" width="10.28515625" style="10" customWidth="1"/>
    <col min="13316" max="13316" width="11.140625" style="10" customWidth="1"/>
    <col min="13317" max="13317" width="19.85546875" style="10" customWidth="1"/>
    <col min="13318" max="13318" width="19" style="10" customWidth="1"/>
    <col min="13319" max="13319" width="50.140625" style="10" customWidth="1"/>
    <col min="13320" max="13568" width="9.140625" style="10"/>
    <col min="13569" max="13569" width="2" style="10" customWidth="1"/>
    <col min="13570" max="13570" width="29.28515625" style="10" customWidth="1"/>
    <col min="13571" max="13571" width="10.28515625" style="10" customWidth="1"/>
    <col min="13572" max="13572" width="11.140625" style="10" customWidth="1"/>
    <col min="13573" max="13573" width="19.85546875" style="10" customWidth="1"/>
    <col min="13574" max="13574" width="19" style="10" customWidth="1"/>
    <col min="13575" max="13575" width="50.140625" style="10" customWidth="1"/>
    <col min="13576" max="13824" width="9.140625" style="10"/>
    <col min="13825" max="13825" width="2" style="10" customWidth="1"/>
    <col min="13826" max="13826" width="29.28515625" style="10" customWidth="1"/>
    <col min="13827" max="13827" width="10.28515625" style="10" customWidth="1"/>
    <col min="13828" max="13828" width="11.140625" style="10" customWidth="1"/>
    <col min="13829" max="13829" width="19.85546875" style="10" customWidth="1"/>
    <col min="13830" max="13830" width="19" style="10" customWidth="1"/>
    <col min="13831" max="13831" width="50.140625" style="10" customWidth="1"/>
    <col min="13832" max="14080" width="9.140625" style="10"/>
    <col min="14081" max="14081" width="2" style="10" customWidth="1"/>
    <col min="14082" max="14082" width="29.28515625" style="10" customWidth="1"/>
    <col min="14083" max="14083" width="10.28515625" style="10" customWidth="1"/>
    <col min="14084" max="14084" width="11.140625" style="10" customWidth="1"/>
    <col min="14085" max="14085" width="19.85546875" style="10" customWidth="1"/>
    <col min="14086" max="14086" width="19" style="10" customWidth="1"/>
    <col min="14087" max="14087" width="50.140625" style="10" customWidth="1"/>
    <col min="14088" max="14336" width="9.140625" style="10"/>
    <col min="14337" max="14337" width="2" style="10" customWidth="1"/>
    <col min="14338" max="14338" width="29.28515625" style="10" customWidth="1"/>
    <col min="14339" max="14339" width="10.28515625" style="10" customWidth="1"/>
    <col min="14340" max="14340" width="11.140625" style="10" customWidth="1"/>
    <col min="14341" max="14341" width="19.85546875" style="10" customWidth="1"/>
    <col min="14342" max="14342" width="19" style="10" customWidth="1"/>
    <col min="14343" max="14343" width="50.140625" style="10" customWidth="1"/>
    <col min="14344" max="14592" width="9.140625" style="10"/>
    <col min="14593" max="14593" width="2" style="10" customWidth="1"/>
    <col min="14594" max="14594" width="29.28515625" style="10" customWidth="1"/>
    <col min="14595" max="14595" width="10.28515625" style="10" customWidth="1"/>
    <col min="14596" max="14596" width="11.140625" style="10" customWidth="1"/>
    <col min="14597" max="14597" width="19.85546875" style="10" customWidth="1"/>
    <col min="14598" max="14598" width="19" style="10" customWidth="1"/>
    <col min="14599" max="14599" width="50.140625" style="10" customWidth="1"/>
    <col min="14600" max="14848" width="9.140625" style="10"/>
    <col min="14849" max="14849" width="2" style="10" customWidth="1"/>
    <col min="14850" max="14850" width="29.28515625" style="10" customWidth="1"/>
    <col min="14851" max="14851" width="10.28515625" style="10" customWidth="1"/>
    <col min="14852" max="14852" width="11.140625" style="10" customWidth="1"/>
    <col min="14853" max="14853" width="19.85546875" style="10" customWidth="1"/>
    <col min="14854" max="14854" width="19" style="10" customWidth="1"/>
    <col min="14855" max="14855" width="50.140625" style="10" customWidth="1"/>
    <col min="14856" max="15104" width="9.140625" style="10"/>
    <col min="15105" max="15105" width="2" style="10" customWidth="1"/>
    <col min="15106" max="15106" width="29.28515625" style="10" customWidth="1"/>
    <col min="15107" max="15107" width="10.28515625" style="10" customWidth="1"/>
    <col min="15108" max="15108" width="11.140625" style="10" customWidth="1"/>
    <col min="15109" max="15109" width="19.85546875" style="10" customWidth="1"/>
    <col min="15110" max="15110" width="19" style="10" customWidth="1"/>
    <col min="15111" max="15111" width="50.140625" style="10" customWidth="1"/>
    <col min="15112" max="15360" width="9.140625" style="10"/>
    <col min="15361" max="15361" width="2" style="10" customWidth="1"/>
    <col min="15362" max="15362" width="29.28515625" style="10" customWidth="1"/>
    <col min="15363" max="15363" width="10.28515625" style="10" customWidth="1"/>
    <col min="15364" max="15364" width="11.140625" style="10" customWidth="1"/>
    <col min="15365" max="15365" width="19.85546875" style="10" customWidth="1"/>
    <col min="15366" max="15366" width="19" style="10" customWidth="1"/>
    <col min="15367" max="15367" width="50.140625" style="10" customWidth="1"/>
    <col min="15368" max="15616" width="9.140625" style="10"/>
    <col min="15617" max="15617" width="2" style="10" customWidth="1"/>
    <col min="15618" max="15618" width="29.28515625" style="10" customWidth="1"/>
    <col min="15619" max="15619" width="10.28515625" style="10" customWidth="1"/>
    <col min="15620" max="15620" width="11.140625" style="10" customWidth="1"/>
    <col min="15621" max="15621" width="19.85546875" style="10" customWidth="1"/>
    <col min="15622" max="15622" width="19" style="10" customWidth="1"/>
    <col min="15623" max="15623" width="50.140625" style="10" customWidth="1"/>
    <col min="15624" max="15872" width="9.140625" style="10"/>
    <col min="15873" max="15873" width="2" style="10" customWidth="1"/>
    <col min="15874" max="15874" width="29.28515625" style="10" customWidth="1"/>
    <col min="15875" max="15875" width="10.28515625" style="10" customWidth="1"/>
    <col min="15876" max="15876" width="11.140625" style="10" customWidth="1"/>
    <col min="15877" max="15877" width="19.85546875" style="10" customWidth="1"/>
    <col min="15878" max="15878" width="19" style="10" customWidth="1"/>
    <col min="15879" max="15879" width="50.140625" style="10" customWidth="1"/>
    <col min="15880" max="16128" width="9.140625" style="10"/>
    <col min="16129" max="16129" width="2" style="10" customWidth="1"/>
    <col min="16130" max="16130" width="29.28515625" style="10" customWidth="1"/>
    <col min="16131" max="16131" width="10.28515625" style="10" customWidth="1"/>
    <col min="16132" max="16132" width="11.140625" style="10" customWidth="1"/>
    <col min="16133" max="16133" width="19.85546875" style="10" customWidth="1"/>
    <col min="16134" max="16134" width="19" style="10" customWidth="1"/>
    <col min="16135" max="16135" width="50.140625" style="10" customWidth="1"/>
    <col min="16136" max="16384" width="9.140625" style="10"/>
  </cols>
  <sheetData>
    <row r="1" spans="2:7" ht="21">
      <c r="B1" s="139" t="s">
        <v>415</v>
      </c>
      <c r="C1" s="139"/>
      <c r="D1" s="139"/>
      <c r="E1" s="139"/>
      <c r="F1" s="139"/>
      <c r="G1" s="139"/>
    </row>
    <row r="2" spans="2:7" ht="21">
      <c r="B2" s="140" t="s">
        <v>416</v>
      </c>
      <c r="C2" s="140"/>
      <c r="D2" s="140"/>
      <c r="E2" s="140"/>
      <c r="F2" s="140"/>
      <c r="G2" s="140"/>
    </row>
    <row r="3" spans="2:7" ht="27" customHeight="1">
      <c r="B3" s="111" t="s">
        <v>0</v>
      </c>
      <c r="C3" s="112" t="s">
        <v>119</v>
      </c>
      <c r="D3" s="112" t="s">
        <v>120</v>
      </c>
      <c r="E3" s="112" t="s">
        <v>431</v>
      </c>
      <c r="F3" s="112" t="s">
        <v>121</v>
      </c>
      <c r="G3" s="174" t="s">
        <v>432</v>
      </c>
    </row>
    <row r="4" spans="2:7" ht="14.25" customHeight="1">
      <c r="B4" s="142" t="s">
        <v>12</v>
      </c>
      <c r="C4" s="143"/>
      <c r="D4" s="143"/>
      <c r="E4" s="143"/>
      <c r="F4" s="144"/>
      <c r="G4" s="114" t="s">
        <v>3</v>
      </c>
    </row>
    <row r="5" spans="2:7" ht="14.25" customHeight="1">
      <c r="B5" s="175" t="s">
        <v>395</v>
      </c>
      <c r="C5" s="176" t="s">
        <v>36</v>
      </c>
      <c r="D5" s="117">
        <v>5</v>
      </c>
      <c r="E5" s="117">
        <v>3311250</v>
      </c>
      <c r="F5" s="117">
        <v>9999975</v>
      </c>
      <c r="G5" s="177" t="s">
        <v>437</v>
      </c>
    </row>
    <row r="6" spans="2:7" ht="14.25" customHeight="1">
      <c r="B6" s="175" t="s">
        <v>438</v>
      </c>
      <c r="C6" s="176" t="s">
        <v>51</v>
      </c>
      <c r="D6" s="117">
        <v>14</v>
      </c>
      <c r="E6" s="117">
        <v>3530237</v>
      </c>
      <c r="F6" s="117">
        <v>16592113.9</v>
      </c>
      <c r="G6" s="177" t="s">
        <v>439</v>
      </c>
    </row>
    <row r="7" spans="2:7" ht="14.25" customHeight="1">
      <c r="B7" s="175" t="s">
        <v>38</v>
      </c>
      <c r="C7" s="176" t="s">
        <v>37</v>
      </c>
      <c r="D7" s="117">
        <v>8</v>
      </c>
      <c r="E7" s="117">
        <v>15306802</v>
      </c>
      <c r="F7" s="117">
        <v>31376493.120000001</v>
      </c>
      <c r="G7" s="177" t="s">
        <v>440</v>
      </c>
    </row>
    <row r="8" spans="2:7" ht="14.25" customHeight="1">
      <c r="B8" s="178" t="s">
        <v>13</v>
      </c>
      <c r="C8" s="179"/>
      <c r="D8" s="118">
        <f>SUM(D5:D7)</f>
        <v>27</v>
      </c>
      <c r="E8" s="118">
        <f>SUM(E5:E7)</f>
        <v>22148289</v>
      </c>
      <c r="F8" s="118">
        <f>SUM(F5:F7)</f>
        <v>57968582.019999996</v>
      </c>
      <c r="G8" s="119" t="s">
        <v>433</v>
      </c>
    </row>
    <row r="9" spans="2:7" ht="14.25" customHeight="1">
      <c r="B9" s="142" t="s">
        <v>441</v>
      </c>
      <c r="C9" s="143"/>
      <c r="D9" s="143"/>
      <c r="E9" s="143"/>
      <c r="F9" s="144"/>
      <c r="G9" s="114" t="s">
        <v>299</v>
      </c>
    </row>
    <row r="10" spans="2:7" ht="16.5" customHeight="1">
      <c r="B10" s="175" t="s">
        <v>442</v>
      </c>
      <c r="C10" s="176" t="s">
        <v>32</v>
      </c>
      <c r="D10" s="117">
        <v>1</v>
      </c>
      <c r="E10" s="117">
        <v>40000</v>
      </c>
      <c r="F10" s="117">
        <v>623600</v>
      </c>
      <c r="G10" s="177" t="s">
        <v>443</v>
      </c>
    </row>
    <row r="11" spans="2:7" ht="16.5" customHeight="1">
      <c r="B11" s="178" t="s">
        <v>444</v>
      </c>
      <c r="C11" s="179"/>
      <c r="D11" s="118">
        <f>SUM(D10)</f>
        <v>1</v>
      </c>
      <c r="E11" s="118">
        <f>SUM(E10)</f>
        <v>40000</v>
      </c>
      <c r="F11" s="118">
        <f>SUM(F10)</f>
        <v>623600</v>
      </c>
      <c r="G11" s="119" t="s">
        <v>445</v>
      </c>
    </row>
    <row r="12" spans="2:7" ht="16.5" customHeight="1">
      <c r="B12" s="178" t="s">
        <v>434</v>
      </c>
      <c r="C12" s="179"/>
      <c r="D12" s="118">
        <f>D8+D11</f>
        <v>28</v>
      </c>
      <c r="E12" s="118">
        <f>E8+E11</f>
        <v>22188289</v>
      </c>
      <c r="F12" s="118">
        <f>F8+F11</f>
        <v>58592182.019999996</v>
      </c>
      <c r="G12" s="119" t="s">
        <v>435</v>
      </c>
    </row>
    <row r="13" spans="2:7" ht="16.5" customHeight="1">
      <c r="C13" s="10"/>
    </row>
    <row r="14" spans="2:7" ht="21">
      <c r="B14" s="139" t="s">
        <v>417</v>
      </c>
      <c r="C14" s="139"/>
      <c r="D14" s="139"/>
      <c r="E14" s="139"/>
      <c r="F14" s="139"/>
      <c r="G14" s="139"/>
    </row>
    <row r="15" spans="2:7" ht="21">
      <c r="B15" s="140" t="s">
        <v>418</v>
      </c>
      <c r="C15" s="140"/>
      <c r="D15" s="140"/>
      <c r="E15" s="140"/>
      <c r="F15" s="140"/>
      <c r="G15" s="140"/>
    </row>
    <row r="16" spans="2:7" ht="27" customHeight="1">
      <c r="B16" s="111" t="s">
        <v>0</v>
      </c>
      <c r="C16" s="112" t="s">
        <v>119</v>
      </c>
      <c r="D16" s="112" t="s">
        <v>120</v>
      </c>
      <c r="E16" s="112" t="s">
        <v>431</v>
      </c>
      <c r="F16" s="112" t="s">
        <v>121</v>
      </c>
      <c r="G16" s="174" t="s">
        <v>432</v>
      </c>
    </row>
    <row r="17" spans="2:7" ht="15" customHeight="1">
      <c r="B17" s="142" t="s">
        <v>12</v>
      </c>
      <c r="C17" s="143"/>
      <c r="D17" s="143"/>
      <c r="E17" s="143"/>
      <c r="F17" s="144"/>
      <c r="G17" s="114" t="s">
        <v>3</v>
      </c>
    </row>
    <row r="18" spans="2:7" ht="15" customHeight="1">
      <c r="B18" s="175" t="s">
        <v>395</v>
      </c>
      <c r="C18" s="176" t="s">
        <v>36</v>
      </c>
      <c r="D18" s="117">
        <v>51</v>
      </c>
      <c r="E18" s="117">
        <v>29000000</v>
      </c>
      <c r="F18" s="117">
        <v>87170582.560000002</v>
      </c>
      <c r="G18" s="177" t="s">
        <v>437</v>
      </c>
    </row>
    <row r="19" spans="2:7" ht="15" customHeight="1">
      <c r="B19" s="175" t="s">
        <v>438</v>
      </c>
      <c r="C19" s="176" t="s">
        <v>51</v>
      </c>
      <c r="D19" s="117">
        <v>6</v>
      </c>
      <c r="E19" s="117">
        <v>1000000</v>
      </c>
      <c r="F19" s="117">
        <v>4611241.28</v>
      </c>
      <c r="G19" s="177" t="s">
        <v>439</v>
      </c>
    </row>
    <row r="20" spans="2:7" ht="15" customHeight="1">
      <c r="B20" s="175" t="s">
        <v>38</v>
      </c>
      <c r="C20" s="176" t="s">
        <v>37</v>
      </c>
      <c r="D20" s="117">
        <v>17</v>
      </c>
      <c r="E20" s="117">
        <v>18245506</v>
      </c>
      <c r="F20" s="117">
        <v>37408891.670000002</v>
      </c>
      <c r="G20" s="177" t="s">
        <v>440</v>
      </c>
    </row>
    <row r="21" spans="2:7" ht="15" customHeight="1">
      <c r="B21" s="178" t="s">
        <v>13</v>
      </c>
      <c r="C21" s="179"/>
      <c r="D21" s="118">
        <f>SUM(D18:D20)</f>
        <v>74</v>
      </c>
      <c r="E21" s="118">
        <f>SUM(E18:E20)</f>
        <v>48245506</v>
      </c>
      <c r="F21" s="118">
        <f>SUM(F18:F20)</f>
        <v>129190715.51000001</v>
      </c>
      <c r="G21" s="119" t="s">
        <v>433</v>
      </c>
    </row>
    <row r="22" spans="2:7" ht="15" customHeight="1">
      <c r="B22" s="142" t="s">
        <v>324</v>
      </c>
      <c r="C22" s="143"/>
      <c r="D22" s="143"/>
      <c r="E22" s="143"/>
      <c r="F22" s="144"/>
      <c r="G22" s="114" t="s">
        <v>379</v>
      </c>
    </row>
    <row r="23" spans="2:7" ht="15" customHeight="1">
      <c r="B23" s="175" t="s">
        <v>410</v>
      </c>
      <c r="C23" s="176" t="s">
        <v>177</v>
      </c>
      <c r="D23" s="117">
        <v>16</v>
      </c>
      <c r="E23" s="117">
        <v>2098712</v>
      </c>
      <c r="F23" s="117">
        <v>1364162.8</v>
      </c>
      <c r="G23" s="177" t="s">
        <v>446</v>
      </c>
    </row>
    <row r="24" spans="2:7" ht="15" customHeight="1">
      <c r="B24" s="178" t="s">
        <v>390</v>
      </c>
      <c r="C24" s="179"/>
      <c r="D24" s="118">
        <f>SUM(D23)</f>
        <v>16</v>
      </c>
      <c r="E24" s="118">
        <f>SUM(E23)</f>
        <v>2098712</v>
      </c>
      <c r="F24" s="118">
        <f>SUM(F23)</f>
        <v>1364162.8</v>
      </c>
      <c r="G24" s="119" t="s">
        <v>447</v>
      </c>
    </row>
    <row r="25" spans="2:7" ht="15" customHeight="1">
      <c r="B25" s="142" t="s">
        <v>448</v>
      </c>
      <c r="C25" s="143"/>
      <c r="D25" s="143"/>
      <c r="E25" s="143"/>
      <c r="F25" s="144"/>
      <c r="G25" s="114" t="s">
        <v>30</v>
      </c>
    </row>
    <row r="26" spans="2:7" ht="15" customHeight="1">
      <c r="B26" s="175" t="s">
        <v>340</v>
      </c>
      <c r="C26" s="176" t="s">
        <v>77</v>
      </c>
      <c r="D26" s="117">
        <v>2</v>
      </c>
      <c r="E26" s="117">
        <v>220622</v>
      </c>
      <c r="F26" s="117">
        <v>355601.42</v>
      </c>
      <c r="G26" s="177" t="s">
        <v>78</v>
      </c>
    </row>
    <row r="27" spans="2:7" ht="15" customHeight="1">
      <c r="B27" s="178" t="s">
        <v>449</v>
      </c>
      <c r="C27" s="179"/>
      <c r="D27" s="118">
        <f>SUM(D26)</f>
        <v>2</v>
      </c>
      <c r="E27" s="118">
        <f>SUM(E26)</f>
        <v>220622</v>
      </c>
      <c r="F27" s="118">
        <f>SUM(F26)</f>
        <v>355601.42</v>
      </c>
      <c r="G27" s="119" t="s">
        <v>450</v>
      </c>
    </row>
    <row r="28" spans="2:7" ht="15" customHeight="1">
      <c r="B28" s="178" t="s">
        <v>434</v>
      </c>
      <c r="C28" s="179"/>
      <c r="D28" s="118">
        <f>D21+D24+D27</f>
        <v>92</v>
      </c>
      <c r="E28" s="118">
        <f t="shared" ref="E28:F28" si="0">E21+E24+E27</f>
        <v>50564840</v>
      </c>
      <c r="F28" s="118">
        <f t="shared" si="0"/>
        <v>130910479.73</v>
      </c>
      <c r="G28" s="119" t="s">
        <v>435</v>
      </c>
    </row>
    <row r="29" spans="2:7" ht="15" customHeight="1">
      <c r="C29" s="10"/>
    </row>
    <row r="30" spans="2:7" ht="15" customHeight="1">
      <c r="C30" s="10"/>
    </row>
    <row r="31" spans="2:7" ht="15" customHeight="1">
      <c r="C31" s="10"/>
    </row>
    <row r="32" spans="2:7" ht="15" customHeight="1">
      <c r="C32" s="10"/>
    </row>
    <row r="33" spans="3:3" ht="15" customHeight="1">
      <c r="C33" s="10"/>
    </row>
  </sheetData>
  <mergeCells count="16">
    <mergeCell ref="B1:G1"/>
    <mergeCell ref="B2:G2"/>
    <mergeCell ref="B14:G14"/>
    <mergeCell ref="B15:G15"/>
    <mergeCell ref="B4:F4"/>
    <mergeCell ref="B8:C8"/>
    <mergeCell ref="B9:F9"/>
    <mergeCell ref="B11:C11"/>
    <mergeCell ref="B25:F25"/>
    <mergeCell ref="B27:C27"/>
    <mergeCell ref="B28:C28"/>
    <mergeCell ref="B12:C12"/>
    <mergeCell ref="B17:F17"/>
    <mergeCell ref="B21:C21"/>
    <mergeCell ref="B22:F22"/>
    <mergeCell ref="B24:C24"/>
  </mergeCells>
  <printOptions horizontalCentered="1"/>
  <pageMargins left="0" right="0" top="0" bottom="0" header="0" footer="0"/>
  <pageSetup paperSize="9" fitToWidth="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7"/>
  <sheetViews>
    <sheetView rightToLeft="1" workbookViewId="0">
      <selection activeCell="H18" sqref="H18"/>
    </sheetView>
  </sheetViews>
  <sheetFormatPr defaultRowHeight="12.75"/>
  <cols>
    <col min="1" max="1" width="2" customWidth="1"/>
    <col min="2" max="2" width="27.85546875" customWidth="1"/>
    <col min="3" max="3" width="8.85546875" customWidth="1"/>
    <col min="4" max="4" width="11.140625" customWidth="1"/>
    <col min="5" max="5" width="19.140625" customWidth="1"/>
    <col min="6" max="6" width="17.28515625" customWidth="1"/>
    <col min="7" max="7" width="47.7109375" customWidth="1"/>
    <col min="257" max="257" width="2" customWidth="1"/>
    <col min="258" max="258" width="27.85546875" customWidth="1"/>
    <col min="259" max="259" width="8.85546875" customWidth="1"/>
    <col min="260" max="260" width="11.140625" customWidth="1"/>
    <col min="261" max="261" width="19.140625" customWidth="1"/>
    <col min="262" max="262" width="17.28515625" customWidth="1"/>
    <col min="263" max="263" width="47.7109375" customWidth="1"/>
    <col min="513" max="513" width="2" customWidth="1"/>
    <col min="514" max="514" width="27.85546875" customWidth="1"/>
    <col min="515" max="515" width="8.85546875" customWidth="1"/>
    <col min="516" max="516" width="11.140625" customWidth="1"/>
    <col min="517" max="517" width="19.140625" customWidth="1"/>
    <col min="518" max="518" width="17.28515625" customWidth="1"/>
    <col min="519" max="519" width="47.7109375" customWidth="1"/>
    <col min="769" max="769" width="2" customWidth="1"/>
    <col min="770" max="770" width="27.85546875" customWidth="1"/>
    <col min="771" max="771" width="8.85546875" customWidth="1"/>
    <col min="772" max="772" width="11.140625" customWidth="1"/>
    <col min="773" max="773" width="19.140625" customWidth="1"/>
    <col min="774" max="774" width="17.28515625" customWidth="1"/>
    <col min="775" max="775" width="47.7109375" customWidth="1"/>
    <col min="1025" max="1025" width="2" customWidth="1"/>
    <col min="1026" max="1026" width="27.85546875" customWidth="1"/>
    <col min="1027" max="1027" width="8.85546875" customWidth="1"/>
    <col min="1028" max="1028" width="11.140625" customWidth="1"/>
    <col min="1029" max="1029" width="19.140625" customWidth="1"/>
    <col min="1030" max="1030" width="17.28515625" customWidth="1"/>
    <col min="1031" max="1031" width="47.7109375" customWidth="1"/>
    <col min="1281" max="1281" width="2" customWidth="1"/>
    <col min="1282" max="1282" width="27.85546875" customWidth="1"/>
    <col min="1283" max="1283" width="8.85546875" customWidth="1"/>
    <col min="1284" max="1284" width="11.140625" customWidth="1"/>
    <col min="1285" max="1285" width="19.140625" customWidth="1"/>
    <col min="1286" max="1286" width="17.28515625" customWidth="1"/>
    <col min="1287" max="1287" width="47.7109375" customWidth="1"/>
    <col min="1537" max="1537" width="2" customWidth="1"/>
    <col min="1538" max="1538" width="27.85546875" customWidth="1"/>
    <col min="1539" max="1539" width="8.85546875" customWidth="1"/>
    <col min="1540" max="1540" width="11.140625" customWidth="1"/>
    <col min="1541" max="1541" width="19.140625" customWidth="1"/>
    <col min="1542" max="1542" width="17.28515625" customWidth="1"/>
    <col min="1543" max="1543" width="47.7109375" customWidth="1"/>
    <col min="1793" max="1793" width="2" customWidth="1"/>
    <col min="1794" max="1794" width="27.85546875" customWidth="1"/>
    <col min="1795" max="1795" width="8.85546875" customWidth="1"/>
    <col min="1796" max="1796" width="11.140625" customWidth="1"/>
    <col min="1797" max="1797" width="19.140625" customWidth="1"/>
    <col min="1798" max="1798" width="17.28515625" customWidth="1"/>
    <col min="1799" max="1799" width="47.7109375" customWidth="1"/>
    <col min="2049" max="2049" width="2" customWidth="1"/>
    <col min="2050" max="2050" width="27.85546875" customWidth="1"/>
    <col min="2051" max="2051" width="8.85546875" customWidth="1"/>
    <col min="2052" max="2052" width="11.140625" customWidth="1"/>
    <col min="2053" max="2053" width="19.140625" customWidth="1"/>
    <col min="2054" max="2054" width="17.28515625" customWidth="1"/>
    <col min="2055" max="2055" width="47.7109375" customWidth="1"/>
    <col min="2305" max="2305" width="2" customWidth="1"/>
    <col min="2306" max="2306" width="27.85546875" customWidth="1"/>
    <col min="2307" max="2307" width="8.85546875" customWidth="1"/>
    <col min="2308" max="2308" width="11.140625" customWidth="1"/>
    <col min="2309" max="2309" width="19.140625" customWidth="1"/>
    <col min="2310" max="2310" width="17.28515625" customWidth="1"/>
    <col min="2311" max="2311" width="47.7109375" customWidth="1"/>
    <col min="2561" max="2561" width="2" customWidth="1"/>
    <col min="2562" max="2562" width="27.85546875" customWidth="1"/>
    <col min="2563" max="2563" width="8.85546875" customWidth="1"/>
    <col min="2564" max="2564" width="11.140625" customWidth="1"/>
    <col min="2565" max="2565" width="19.140625" customWidth="1"/>
    <col min="2566" max="2566" width="17.28515625" customWidth="1"/>
    <col min="2567" max="2567" width="47.7109375" customWidth="1"/>
    <col min="2817" max="2817" width="2" customWidth="1"/>
    <col min="2818" max="2818" width="27.85546875" customWidth="1"/>
    <col min="2819" max="2819" width="8.85546875" customWidth="1"/>
    <col min="2820" max="2820" width="11.140625" customWidth="1"/>
    <col min="2821" max="2821" width="19.140625" customWidth="1"/>
    <col min="2822" max="2822" width="17.28515625" customWidth="1"/>
    <col min="2823" max="2823" width="47.7109375" customWidth="1"/>
    <col min="3073" max="3073" width="2" customWidth="1"/>
    <col min="3074" max="3074" width="27.85546875" customWidth="1"/>
    <col min="3075" max="3075" width="8.85546875" customWidth="1"/>
    <col min="3076" max="3076" width="11.140625" customWidth="1"/>
    <col min="3077" max="3077" width="19.140625" customWidth="1"/>
    <col min="3078" max="3078" width="17.28515625" customWidth="1"/>
    <col min="3079" max="3079" width="47.7109375" customWidth="1"/>
    <col min="3329" max="3329" width="2" customWidth="1"/>
    <col min="3330" max="3330" width="27.85546875" customWidth="1"/>
    <col min="3331" max="3331" width="8.85546875" customWidth="1"/>
    <col min="3332" max="3332" width="11.140625" customWidth="1"/>
    <col min="3333" max="3333" width="19.140625" customWidth="1"/>
    <col min="3334" max="3334" width="17.28515625" customWidth="1"/>
    <col min="3335" max="3335" width="47.7109375" customWidth="1"/>
    <col min="3585" max="3585" width="2" customWidth="1"/>
    <col min="3586" max="3586" width="27.85546875" customWidth="1"/>
    <col min="3587" max="3587" width="8.85546875" customWidth="1"/>
    <col min="3588" max="3588" width="11.140625" customWidth="1"/>
    <col min="3589" max="3589" width="19.140625" customWidth="1"/>
    <col min="3590" max="3590" width="17.28515625" customWidth="1"/>
    <col min="3591" max="3591" width="47.7109375" customWidth="1"/>
    <col min="3841" max="3841" width="2" customWidth="1"/>
    <col min="3842" max="3842" width="27.85546875" customWidth="1"/>
    <col min="3843" max="3843" width="8.85546875" customWidth="1"/>
    <col min="3844" max="3844" width="11.140625" customWidth="1"/>
    <col min="3845" max="3845" width="19.140625" customWidth="1"/>
    <col min="3846" max="3846" width="17.28515625" customWidth="1"/>
    <col min="3847" max="3847" width="47.7109375" customWidth="1"/>
    <col min="4097" max="4097" width="2" customWidth="1"/>
    <col min="4098" max="4098" width="27.85546875" customWidth="1"/>
    <col min="4099" max="4099" width="8.85546875" customWidth="1"/>
    <col min="4100" max="4100" width="11.140625" customWidth="1"/>
    <col min="4101" max="4101" width="19.140625" customWidth="1"/>
    <col min="4102" max="4102" width="17.28515625" customWidth="1"/>
    <col min="4103" max="4103" width="47.7109375" customWidth="1"/>
    <col min="4353" max="4353" width="2" customWidth="1"/>
    <col min="4354" max="4354" width="27.85546875" customWidth="1"/>
    <col min="4355" max="4355" width="8.85546875" customWidth="1"/>
    <col min="4356" max="4356" width="11.140625" customWidth="1"/>
    <col min="4357" max="4357" width="19.140625" customWidth="1"/>
    <col min="4358" max="4358" width="17.28515625" customWidth="1"/>
    <col min="4359" max="4359" width="47.7109375" customWidth="1"/>
    <col min="4609" max="4609" width="2" customWidth="1"/>
    <col min="4610" max="4610" width="27.85546875" customWidth="1"/>
    <col min="4611" max="4611" width="8.85546875" customWidth="1"/>
    <col min="4612" max="4612" width="11.140625" customWidth="1"/>
    <col min="4613" max="4613" width="19.140625" customWidth="1"/>
    <col min="4614" max="4614" width="17.28515625" customWidth="1"/>
    <col min="4615" max="4615" width="47.7109375" customWidth="1"/>
    <col min="4865" max="4865" width="2" customWidth="1"/>
    <col min="4866" max="4866" width="27.85546875" customWidth="1"/>
    <col min="4867" max="4867" width="8.85546875" customWidth="1"/>
    <col min="4868" max="4868" width="11.140625" customWidth="1"/>
    <col min="4869" max="4869" width="19.140625" customWidth="1"/>
    <col min="4870" max="4870" width="17.28515625" customWidth="1"/>
    <col min="4871" max="4871" width="47.7109375" customWidth="1"/>
    <col min="5121" max="5121" width="2" customWidth="1"/>
    <col min="5122" max="5122" width="27.85546875" customWidth="1"/>
    <col min="5123" max="5123" width="8.85546875" customWidth="1"/>
    <col min="5124" max="5124" width="11.140625" customWidth="1"/>
    <col min="5125" max="5125" width="19.140625" customWidth="1"/>
    <col min="5126" max="5126" width="17.28515625" customWidth="1"/>
    <col min="5127" max="5127" width="47.7109375" customWidth="1"/>
    <col min="5377" max="5377" width="2" customWidth="1"/>
    <col min="5378" max="5378" width="27.85546875" customWidth="1"/>
    <col min="5379" max="5379" width="8.85546875" customWidth="1"/>
    <col min="5380" max="5380" width="11.140625" customWidth="1"/>
    <col min="5381" max="5381" width="19.140625" customWidth="1"/>
    <col min="5382" max="5382" width="17.28515625" customWidth="1"/>
    <col min="5383" max="5383" width="47.7109375" customWidth="1"/>
    <col min="5633" max="5633" width="2" customWidth="1"/>
    <col min="5634" max="5634" width="27.85546875" customWidth="1"/>
    <col min="5635" max="5635" width="8.85546875" customWidth="1"/>
    <col min="5636" max="5636" width="11.140625" customWidth="1"/>
    <col min="5637" max="5637" width="19.140625" customWidth="1"/>
    <col min="5638" max="5638" width="17.28515625" customWidth="1"/>
    <col min="5639" max="5639" width="47.7109375" customWidth="1"/>
    <col min="5889" max="5889" width="2" customWidth="1"/>
    <col min="5890" max="5890" width="27.85546875" customWidth="1"/>
    <col min="5891" max="5891" width="8.85546875" customWidth="1"/>
    <col min="5892" max="5892" width="11.140625" customWidth="1"/>
    <col min="5893" max="5893" width="19.140625" customWidth="1"/>
    <col min="5894" max="5894" width="17.28515625" customWidth="1"/>
    <col min="5895" max="5895" width="47.7109375" customWidth="1"/>
    <col min="6145" max="6145" width="2" customWidth="1"/>
    <col min="6146" max="6146" width="27.85546875" customWidth="1"/>
    <col min="6147" max="6147" width="8.85546875" customWidth="1"/>
    <col min="6148" max="6148" width="11.140625" customWidth="1"/>
    <col min="6149" max="6149" width="19.140625" customWidth="1"/>
    <col min="6150" max="6150" width="17.28515625" customWidth="1"/>
    <col min="6151" max="6151" width="47.7109375" customWidth="1"/>
    <col min="6401" max="6401" width="2" customWidth="1"/>
    <col min="6402" max="6402" width="27.85546875" customWidth="1"/>
    <col min="6403" max="6403" width="8.85546875" customWidth="1"/>
    <col min="6404" max="6404" width="11.140625" customWidth="1"/>
    <col min="6405" max="6405" width="19.140625" customWidth="1"/>
    <col min="6406" max="6406" width="17.28515625" customWidth="1"/>
    <col min="6407" max="6407" width="47.7109375" customWidth="1"/>
    <col min="6657" max="6657" width="2" customWidth="1"/>
    <col min="6658" max="6658" width="27.85546875" customWidth="1"/>
    <col min="6659" max="6659" width="8.85546875" customWidth="1"/>
    <col min="6660" max="6660" width="11.140625" customWidth="1"/>
    <col min="6661" max="6661" width="19.140625" customWidth="1"/>
    <col min="6662" max="6662" width="17.28515625" customWidth="1"/>
    <col min="6663" max="6663" width="47.7109375" customWidth="1"/>
    <col min="6913" max="6913" width="2" customWidth="1"/>
    <col min="6914" max="6914" width="27.85546875" customWidth="1"/>
    <col min="6915" max="6915" width="8.85546875" customWidth="1"/>
    <col min="6916" max="6916" width="11.140625" customWidth="1"/>
    <col min="6917" max="6917" width="19.140625" customWidth="1"/>
    <col min="6918" max="6918" width="17.28515625" customWidth="1"/>
    <col min="6919" max="6919" width="47.7109375" customWidth="1"/>
    <col min="7169" max="7169" width="2" customWidth="1"/>
    <col min="7170" max="7170" width="27.85546875" customWidth="1"/>
    <col min="7171" max="7171" width="8.85546875" customWidth="1"/>
    <col min="7172" max="7172" width="11.140625" customWidth="1"/>
    <col min="7173" max="7173" width="19.140625" customWidth="1"/>
    <col min="7174" max="7174" width="17.28515625" customWidth="1"/>
    <col min="7175" max="7175" width="47.7109375" customWidth="1"/>
    <col min="7425" max="7425" width="2" customWidth="1"/>
    <col min="7426" max="7426" width="27.85546875" customWidth="1"/>
    <col min="7427" max="7427" width="8.85546875" customWidth="1"/>
    <col min="7428" max="7428" width="11.140625" customWidth="1"/>
    <col min="7429" max="7429" width="19.140625" customWidth="1"/>
    <col min="7430" max="7430" width="17.28515625" customWidth="1"/>
    <col min="7431" max="7431" width="47.7109375" customWidth="1"/>
    <col min="7681" max="7681" width="2" customWidth="1"/>
    <col min="7682" max="7682" width="27.85546875" customWidth="1"/>
    <col min="7683" max="7683" width="8.85546875" customWidth="1"/>
    <col min="7684" max="7684" width="11.140625" customWidth="1"/>
    <col min="7685" max="7685" width="19.140625" customWidth="1"/>
    <col min="7686" max="7686" width="17.28515625" customWidth="1"/>
    <col min="7687" max="7687" width="47.7109375" customWidth="1"/>
    <col min="7937" max="7937" width="2" customWidth="1"/>
    <col min="7938" max="7938" width="27.85546875" customWidth="1"/>
    <col min="7939" max="7939" width="8.85546875" customWidth="1"/>
    <col min="7940" max="7940" width="11.140625" customWidth="1"/>
    <col min="7941" max="7941" width="19.140625" customWidth="1"/>
    <col min="7942" max="7942" width="17.28515625" customWidth="1"/>
    <col min="7943" max="7943" width="47.7109375" customWidth="1"/>
    <col min="8193" max="8193" width="2" customWidth="1"/>
    <col min="8194" max="8194" width="27.85546875" customWidth="1"/>
    <col min="8195" max="8195" width="8.85546875" customWidth="1"/>
    <col min="8196" max="8196" width="11.140625" customWidth="1"/>
    <col min="8197" max="8197" width="19.140625" customWidth="1"/>
    <col min="8198" max="8198" width="17.28515625" customWidth="1"/>
    <col min="8199" max="8199" width="47.7109375" customWidth="1"/>
    <col min="8449" max="8449" width="2" customWidth="1"/>
    <col min="8450" max="8450" width="27.85546875" customWidth="1"/>
    <col min="8451" max="8451" width="8.85546875" customWidth="1"/>
    <col min="8452" max="8452" width="11.140625" customWidth="1"/>
    <col min="8453" max="8453" width="19.140625" customWidth="1"/>
    <col min="8454" max="8454" width="17.28515625" customWidth="1"/>
    <col min="8455" max="8455" width="47.7109375" customWidth="1"/>
    <col min="8705" max="8705" width="2" customWidth="1"/>
    <col min="8706" max="8706" width="27.85546875" customWidth="1"/>
    <col min="8707" max="8707" width="8.85546875" customWidth="1"/>
    <col min="8708" max="8708" width="11.140625" customWidth="1"/>
    <col min="8709" max="8709" width="19.140625" customWidth="1"/>
    <col min="8710" max="8710" width="17.28515625" customWidth="1"/>
    <col min="8711" max="8711" width="47.7109375" customWidth="1"/>
    <col min="8961" max="8961" width="2" customWidth="1"/>
    <col min="8962" max="8962" width="27.85546875" customWidth="1"/>
    <col min="8963" max="8963" width="8.85546875" customWidth="1"/>
    <col min="8964" max="8964" width="11.140625" customWidth="1"/>
    <col min="8965" max="8965" width="19.140625" customWidth="1"/>
    <col min="8966" max="8966" width="17.28515625" customWidth="1"/>
    <col min="8967" max="8967" width="47.7109375" customWidth="1"/>
    <col min="9217" max="9217" width="2" customWidth="1"/>
    <col min="9218" max="9218" width="27.85546875" customWidth="1"/>
    <col min="9219" max="9219" width="8.85546875" customWidth="1"/>
    <col min="9220" max="9220" width="11.140625" customWidth="1"/>
    <col min="9221" max="9221" width="19.140625" customWidth="1"/>
    <col min="9222" max="9222" width="17.28515625" customWidth="1"/>
    <col min="9223" max="9223" width="47.7109375" customWidth="1"/>
    <col min="9473" max="9473" width="2" customWidth="1"/>
    <col min="9474" max="9474" width="27.85546875" customWidth="1"/>
    <col min="9475" max="9475" width="8.85546875" customWidth="1"/>
    <col min="9476" max="9476" width="11.140625" customWidth="1"/>
    <col min="9477" max="9477" width="19.140625" customWidth="1"/>
    <col min="9478" max="9478" width="17.28515625" customWidth="1"/>
    <col min="9479" max="9479" width="47.7109375" customWidth="1"/>
    <col min="9729" max="9729" width="2" customWidth="1"/>
    <col min="9730" max="9730" width="27.85546875" customWidth="1"/>
    <col min="9731" max="9731" width="8.85546875" customWidth="1"/>
    <col min="9732" max="9732" width="11.140625" customWidth="1"/>
    <col min="9733" max="9733" width="19.140625" customWidth="1"/>
    <col min="9734" max="9734" width="17.28515625" customWidth="1"/>
    <col min="9735" max="9735" width="47.7109375" customWidth="1"/>
    <col min="9985" max="9985" width="2" customWidth="1"/>
    <col min="9986" max="9986" width="27.85546875" customWidth="1"/>
    <col min="9987" max="9987" width="8.85546875" customWidth="1"/>
    <col min="9988" max="9988" width="11.140625" customWidth="1"/>
    <col min="9989" max="9989" width="19.140625" customWidth="1"/>
    <col min="9990" max="9990" width="17.28515625" customWidth="1"/>
    <col min="9991" max="9991" width="47.7109375" customWidth="1"/>
    <col min="10241" max="10241" width="2" customWidth="1"/>
    <col min="10242" max="10242" width="27.85546875" customWidth="1"/>
    <col min="10243" max="10243" width="8.85546875" customWidth="1"/>
    <col min="10244" max="10244" width="11.140625" customWidth="1"/>
    <col min="10245" max="10245" width="19.140625" customWidth="1"/>
    <col min="10246" max="10246" width="17.28515625" customWidth="1"/>
    <col min="10247" max="10247" width="47.7109375" customWidth="1"/>
    <col min="10497" max="10497" width="2" customWidth="1"/>
    <col min="10498" max="10498" width="27.85546875" customWidth="1"/>
    <col min="10499" max="10499" width="8.85546875" customWidth="1"/>
    <col min="10500" max="10500" width="11.140625" customWidth="1"/>
    <col min="10501" max="10501" width="19.140625" customWidth="1"/>
    <col min="10502" max="10502" width="17.28515625" customWidth="1"/>
    <col min="10503" max="10503" width="47.7109375" customWidth="1"/>
    <col min="10753" max="10753" width="2" customWidth="1"/>
    <col min="10754" max="10754" width="27.85546875" customWidth="1"/>
    <col min="10755" max="10755" width="8.85546875" customWidth="1"/>
    <col min="10756" max="10756" width="11.140625" customWidth="1"/>
    <col min="10757" max="10757" width="19.140625" customWidth="1"/>
    <col min="10758" max="10758" width="17.28515625" customWidth="1"/>
    <col min="10759" max="10759" width="47.7109375" customWidth="1"/>
    <col min="11009" max="11009" width="2" customWidth="1"/>
    <col min="11010" max="11010" width="27.85546875" customWidth="1"/>
    <col min="11011" max="11011" width="8.85546875" customWidth="1"/>
    <col min="11012" max="11012" width="11.140625" customWidth="1"/>
    <col min="11013" max="11013" width="19.140625" customWidth="1"/>
    <col min="11014" max="11014" width="17.28515625" customWidth="1"/>
    <col min="11015" max="11015" width="47.7109375" customWidth="1"/>
    <col min="11265" max="11265" width="2" customWidth="1"/>
    <col min="11266" max="11266" width="27.85546875" customWidth="1"/>
    <col min="11267" max="11267" width="8.85546875" customWidth="1"/>
    <col min="11268" max="11268" width="11.140625" customWidth="1"/>
    <col min="11269" max="11269" width="19.140625" customWidth="1"/>
    <col min="11270" max="11270" width="17.28515625" customWidth="1"/>
    <col min="11271" max="11271" width="47.7109375" customWidth="1"/>
    <col min="11521" max="11521" width="2" customWidth="1"/>
    <col min="11522" max="11522" width="27.85546875" customWidth="1"/>
    <col min="11523" max="11523" width="8.85546875" customWidth="1"/>
    <col min="11524" max="11524" width="11.140625" customWidth="1"/>
    <col min="11525" max="11525" width="19.140625" customWidth="1"/>
    <col min="11526" max="11526" width="17.28515625" customWidth="1"/>
    <col min="11527" max="11527" width="47.7109375" customWidth="1"/>
    <col min="11777" max="11777" width="2" customWidth="1"/>
    <col min="11778" max="11778" width="27.85546875" customWidth="1"/>
    <col min="11779" max="11779" width="8.85546875" customWidth="1"/>
    <col min="11780" max="11780" width="11.140625" customWidth="1"/>
    <col min="11781" max="11781" width="19.140625" customWidth="1"/>
    <col min="11782" max="11782" width="17.28515625" customWidth="1"/>
    <col min="11783" max="11783" width="47.7109375" customWidth="1"/>
    <col min="12033" max="12033" width="2" customWidth="1"/>
    <col min="12034" max="12034" width="27.85546875" customWidth="1"/>
    <col min="12035" max="12035" width="8.85546875" customWidth="1"/>
    <col min="12036" max="12036" width="11.140625" customWidth="1"/>
    <col min="12037" max="12037" width="19.140625" customWidth="1"/>
    <col min="12038" max="12038" width="17.28515625" customWidth="1"/>
    <col min="12039" max="12039" width="47.7109375" customWidth="1"/>
    <col min="12289" max="12289" width="2" customWidth="1"/>
    <col min="12290" max="12290" width="27.85546875" customWidth="1"/>
    <col min="12291" max="12291" width="8.85546875" customWidth="1"/>
    <col min="12292" max="12292" width="11.140625" customWidth="1"/>
    <col min="12293" max="12293" width="19.140625" customWidth="1"/>
    <col min="12294" max="12294" width="17.28515625" customWidth="1"/>
    <col min="12295" max="12295" width="47.7109375" customWidth="1"/>
    <col min="12545" max="12545" width="2" customWidth="1"/>
    <col min="12546" max="12546" width="27.85546875" customWidth="1"/>
    <col min="12547" max="12547" width="8.85546875" customWidth="1"/>
    <col min="12548" max="12548" width="11.140625" customWidth="1"/>
    <col min="12549" max="12549" width="19.140625" customWidth="1"/>
    <col min="12550" max="12550" width="17.28515625" customWidth="1"/>
    <col min="12551" max="12551" width="47.7109375" customWidth="1"/>
    <col min="12801" max="12801" width="2" customWidth="1"/>
    <col min="12802" max="12802" width="27.85546875" customWidth="1"/>
    <col min="12803" max="12803" width="8.85546875" customWidth="1"/>
    <col min="12804" max="12804" width="11.140625" customWidth="1"/>
    <col min="12805" max="12805" width="19.140625" customWidth="1"/>
    <col min="12806" max="12806" width="17.28515625" customWidth="1"/>
    <col min="12807" max="12807" width="47.7109375" customWidth="1"/>
    <col min="13057" max="13057" width="2" customWidth="1"/>
    <col min="13058" max="13058" width="27.85546875" customWidth="1"/>
    <col min="13059" max="13059" width="8.85546875" customWidth="1"/>
    <col min="13060" max="13060" width="11.140625" customWidth="1"/>
    <col min="13061" max="13061" width="19.140625" customWidth="1"/>
    <col min="13062" max="13062" width="17.28515625" customWidth="1"/>
    <col min="13063" max="13063" width="47.7109375" customWidth="1"/>
    <col min="13313" max="13313" width="2" customWidth="1"/>
    <col min="13314" max="13314" width="27.85546875" customWidth="1"/>
    <col min="13315" max="13315" width="8.85546875" customWidth="1"/>
    <col min="13316" max="13316" width="11.140625" customWidth="1"/>
    <col min="13317" max="13317" width="19.140625" customWidth="1"/>
    <col min="13318" max="13318" width="17.28515625" customWidth="1"/>
    <col min="13319" max="13319" width="47.7109375" customWidth="1"/>
    <col min="13569" max="13569" width="2" customWidth="1"/>
    <col min="13570" max="13570" width="27.85546875" customWidth="1"/>
    <col min="13571" max="13571" width="8.85546875" customWidth="1"/>
    <col min="13572" max="13572" width="11.140625" customWidth="1"/>
    <col min="13573" max="13573" width="19.140625" customWidth="1"/>
    <col min="13574" max="13574" width="17.28515625" customWidth="1"/>
    <col min="13575" max="13575" width="47.7109375" customWidth="1"/>
    <col min="13825" max="13825" width="2" customWidth="1"/>
    <col min="13826" max="13826" width="27.85546875" customWidth="1"/>
    <col min="13827" max="13827" width="8.85546875" customWidth="1"/>
    <col min="13828" max="13828" width="11.140625" customWidth="1"/>
    <col min="13829" max="13829" width="19.140625" customWidth="1"/>
    <col min="13830" max="13830" width="17.28515625" customWidth="1"/>
    <col min="13831" max="13831" width="47.7109375" customWidth="1"/>
    <col min="14081" max="14081" width="2" customWidth="1"/>
    <col min="14082" max="14082" width="27.85546875" customWidth="1"/>
    <col min="14083" max="14083" width="8.85546875" customWidth="1"/>
    <col min="14084" max="14084" width="11.140625" customWidth="1"/>
    <col min="14085" max="14085" width="19.140625" customWidth="1"/>
    <col min="14086" max="14086" width="17.28515625" customWidth="1"/>
    <col min="14087" max="14087" width="47.7109375" customWidth="1"/>
    <col min="14337" max="14337" width="2" customWidth="1"/>
    <col min="14338" max="14338" width="27.85546875" customWidth="1"/>
    <col min="14339" max="14339" width="8.85546875" customWidth="1"/>
    <col min="14340" max="14340" width="11.140625" customWidth="1"/>
    <col min="14341" max="14341" width="19.140625" customWidth="1"/>
    <col min="14342" max="14342" width="17.28515625" customWidth="1"/>
    <col min="14343" max="14343" width="47.7109375" customWidth="1"/>
    <col min="14593" max="14593" width="2" customWidth="1"/>
    <col min="14594" max="14594" width="27.85546875" customWidth="1"/>
    <col min="14595" max="14595" width="8.85546875" customWidth="1"/>
    <col min="14596" max="14596" width="11.140625" customWidth="1"/>
    <col min="14597" max="14597" width="19.140625" customWidth="1"/>
    <col min="14598" max="14598" width="17.28515625" customWidth="1"/>
    <col min="14599" max="14599" width="47.7109375" customWidth="1"/>
    <col min="14849" max="14849" width="2" customWidth="1"/>
    <col min="14850" max="14850" width="27.85546875" customWidth="1"/>
    <col min="14851" max="14851" width="8.85546875" customWidth="1"/>
    <col min="14852" max="14852" width="11.140625" customWidth="1"/>
    <col min="14853" max="14853" width="19.140625" customWidth="1"/>
    <col min="14854" max="14854" width="17.28515625" customWidth="1"/>
    <col min="14855" max="14855" width="47.7109375" customWidth="1"/>
    <col min="15105" max="15105" width="2" customWidth="1"/>
    <col min="15106" max="15106" width="27.85546875" customWidth="1"/>
    <col min="15107" max="15107" width="8.85546875" customWidth="1"/>
    <col min="15108" max="15108" width="11.140625" customWidth="1"/>
    <col min="15109" max="15109" width="19.140625" customWidth="1"/>
    <col min="15110" max="15110" width="17.28515625" customWidth="1"/>
    <col min="15111" max="15111" width="47.7109375" customWidth="1"/>
    <col min="15361" max="15361" width="2" customWidth="1"/>
    <col min="15362" max="15362" width="27.85546875" customWidth="1"/>
    <col min="15363" max="15363" width="8.85546875" customWidth="1"/>
    <col min="15364" max="15364" width="11.140625" customWidth="1"/>
    <col min="15365" max="15365" width="19.140625" customWidth="1"/>
    <col min="15366" max="15366" width="17.28515625" customWidth="1"/>
    <col min="15367" max="15367" width="47.7109375" customWidth="1"/>
    <col min="15617" max="15617" width="2" customWidth="1"/>
    <col min="15618" max="15618" width="27.85546875" customWidth="1"/>
    <col min="15619" max="15619" width="8.85546875" customWidth="1"/>
    <col min="15620" max="15620" width="11.140625" customWidth="1"/>
    <col min="15621" max="15621" width="19.140625" customWidth="1"/>
    <col min="15622" max="15622" width="17.28515625" customWidth="1"/>
    <col min="15623" max="15623" width="47.7109375" customWidth="1"/>
    <col min="15873" max="15873" width="2" customWidth="1"/>
    <col min="15874" max="15874" width="27.85546875" customWidth="1"/>
    <col min="15875" max="15875" width="8.85546875" customWidth="1"/>
    <col min="15876" max="15876" width="11.140625" customWidth="1"/>
    <col min="15877" max="15877" width="19.140625" customWidth="1"/>
    <col min="15878" max="15878" width="17.28515625" customWidth="1"/>
    <col min="15879" max="15879" width="47.7109375" customWidth="1"/>
    <col min="16129" max="16129" width="2" customWidth="1"/>
    <col min="16130" max="16130" width="27.85546875" customWidth="1"/>
    <col min="16131" max="16131" width="8.85546875" customWidth="1"/>
    <col min="16132" max="16132" width="11.140625" customWidth="1"/>
    <col min="16133" max="16133" width="19.140625" customWidth="1"/>
    <col min="16134" max="16134" width="17.28515625" customWidth="1"/>
    <col min="16135" max="16135" width="47.7109375" customWidth="1"/>
  </cols>
  <sheetData>
    <row r="1" spans="2:7" ht="36.75" customHeight="1">
      <c r="B1" s="141" t="s">
        <v>430</v>
      </c>
      <c r="C1" s="141"/>
      <c r="D1" s="141"/>
      <c r="E1" s="141"/>
      <c r="F1" s="141"/>
      <c r="G1" s="141"/>
    </row>
    <row r="2" spans="2:7" ht="36.75" customHeight="1">
      <c r="B2" s="140" t="s">
        <v>436</v>
      </c>
      <c r="C2" s="140"/>
      <c r="D2" s="140"/>
      <c r="E2" s="140"/>
      <c r="F2" s="140"/>
      <c r="G2" s="140"/>
    </row>
    <row r="3" spans="2:7" ht="31.5">
      <c r="B3" s="111" t="s">
        <v>0</v>
      </c>
      <c r="C3" s="112" t="s">
        <v>119</v>
      </c>
      <c r="D3" s="112" t="s">
        <v>120</v>
      </c>
      <c r="E3" s="112" t="s">
        <v>431</v>
      </c>
      <c r="F3" s="112" t="s">
        <v>121</v>
      </c>
      <c r="G3" s="113" t="s">
        <v>432</v>
      </c>
    </row>
    <row r="4" spans="2:7" ht="15.75">
      <c r="B4" s="142" t="s">
        <v>12</v>
      </c>
      <c r="C4" s="143"/>
      <c r="D4" s="143"/>
      <c r="E4" s="143"/>
      <c r="F4" s="144"/>
      <c r="G4" s="114" t="s">
        <v>3</v>
      </c>
    </row>
    <row r="5" spans="2:7" ht="15.75">
      <c r="B5" s="115" t="s">
        <v>451</v>
      </c>
      <c r="C5" s="116" t="s">
        <v>139</v>
      </c>
      <c r="D5" s="117">
        <v>9</v>
      </c>
      <c r="E5" s="117">
        <v>100000000</v>
      </c>
      <c r="F5" s="117">
        <v>8500000</v>
      </c>
      <c r="G5" s="116" t="s">
        <v>452</v>
      </c>
    </row>
    <row r="6" spans="2:7" ht="15.75">
      <c r="B6" s="128" t="s">
        <v>376</v>
      </c>
      <c r="C6" s="130"/>
      <c r="D6" s="118">
        <f>SUM(D5)</f>
        <v>9</v>
      </c>
      <c r="E6" s="118">
        <f>SUM(E5)</f>
        <v>100000000</v>
      </c>
      <c r="F6" s="118">
        <f>SUM(F5)</f>
        <v>8500000</v>
      </c>
      <c r="G6" s="119" t="s">
        <v>433</v>
      </c>
    </row>
    <row r="7" spans="2:7" ht="15.75">
      <c r="B7" s="145" t="s">
        <v>434</v>
      </c>
      <c r="C7" s="146"/>
      <c r="D7" s="118">
        <f>D6</f>
        <v>9</v>
      </c>
      <c r="E7" s="118">
        <f t="shared" ref="E7:F7" si="0">E6</f>
        <v>100000000</v>
      </c>
      <c r="F7" s="118">
        <f t="shared" si="0"/>
        <v>8500000</v>
      </c>
      <c r="G7" s="119" t="s">
        <v>435</v>
      </c>
    </row>
  </sheetData>
  <mergeCells count="5">
    <mergeCell ref="B1:G1"/>
    <mergeCell ref="B2:G2"/>
    <mergeCell ref="B4:F4"/>
    <mergeCell ref="B6:C6"/>
    <mergeCell ref="B7:C7"/>
  </mergeCells>
  <pageMargins left="0.7" right="0.7" top="0.75" bottom="0.75" header="0.3" footer="0.3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20"/>
  <sheetViews>
    <sheetView rightToLeft="1" zoomScaleNormal="100" workbookViewId="0">
      <selection activeCell="B66" sqref="B66:I66"/>
    </sheetView>
  </sheetViews>
  <sheetFormatPr defaultColWidth="20.140625" defaultRowHeight="15"/>
  <cols>
    <col min="1" max="1" width="1.85546875" customWidth="1"/>
    <col min="2" max="2" width="25.42578125" style="108" customWidth="1"/>
    <col min="3" max="3" width="8.28515625" customWidth="1"/>
    <col min="4" max="8" width="12.85546875" style="96" customWidth="1"/>
    <col min="9" max="9" width="41.5703125" customWidth="1"/>
  </cols>
  <sheetData>
    <row r="1" spans="2:9" ht="23.25" customHeight="1">
      <c r="B1" s="147" t="s">
        <v>419</v>
      </c>
      <c r="C1" s="148"/>
      <c r="D1" s="148"/>
      <c r="E1" s="148"/>
      <c r="F1" s="148"/>
      <c r="G1" s="148"/>
      <c r="H1" s="148"/>
      <c r="I1" s="149"/>
    </row>
    <row r="2" spans="2:9" ht="23.25" customHeight="1">
      <c r="B2" s="150" t="s">
        <v>420</v>
      </c>
      <c r="C2" s="151"/>
      <c r="D2" s="151"/>
      <c r="E2" s="151"/>
      <c r="F2" s="151"/>
      <c r="G2" s="151"/>
      <c r="H2" s="151"/>
      <c r="I2" s="152"/>
    </row>
    <row r="3" spans="2:9" ht="22.5" customHeight="1">
      <c r="B3" s="153" t="s">
        <v>225</v>
      </c>
      <c r="C3" s="154" t="s">
        <v>119</v>
      </c>
      <c r="D3" s="155">
        <v>46061</v>
      </c>
      <c r="E3" s="155">
        <v>46062</v>
      </c>
      <c r="F3" s="155">
        <v>46063</v>
      </c>
      <c r="G3" s="155">
        <v>46064</v>
      </c>
      <c r="H3" s="155">
        <v>46065</v>
      </c>
      <c r="I3" s="153" t="s">
        <v>226</v>
      </c>
    </row>
    <row r="4" spans="2:9" ht="22.5" customHeight="1">
      <c r="B4" s="153"/>
      <c r="C4" s="154"/>
      <c r="D4" s="155"/>
      <c r="E4" s="155"/>
      <c r="F4" s="155"/>
      <c r="G4" s="155"/>
      <c r="H4" s="155"/>
      <c r="I4" s="153"/>
    </row>
    <row r="5" spans="2:9" ht="20.100000000000001" customHeight="1">
      <c r="B5" s="60" t="s">
        <v>12</v>
      </c>
      <c r="C5" s="87"/>
      <c r="D5" s="88"/>
      <c r="E5" s="88"/>
      <c r="F5" s="88"/>
      <c r="G5" s="88"/>
      <c r="H5" s="88"/>
      <c r="I5" s="89" t="s">
        <v>227</v>
      </c>
    </row>
    <row r="6" spans="2:9" ht="19.7" customHeight="1">
      <c r="B6" s="61" t="s">
        <v>374</v>
      </c>
      <c r="C6" s="61" t="s">
        <v>169</v>
      </c>
      <c r="D6" s="95">
        <v>0.67</v>
      </c>
      <c r="E6" s="95">
        <v>0.66</v>
      </c>
      <c r="F6" s="95" t="s">
        <v>380</v>
      </c>
      <c r="G6" s="95">
        <v>0.66</v>
      </c>
      <c r="H6" s="95">
        <v>0.66</v>
      </c>
      <c r="I6" s="12" t="s">
        <v>170</v>
      </c>
    </row>
    <row r="7" spans="2:9" ht="19.7" customHeight="1">
      <c r="B7" s="61" t="s">
        <v>47</v>
      </c>
      <c r="C7" s="61" t="s">
        <v>36</v>
      </c>
      <c r="D7" s="95">
        <v>3.09</v>
      </c>
      <c r="E7" s="95">
        <v>3.07</v>
      </c>
      <c r="F7" s="95" t="s">
        <v>380</v>
      </c>
      <c r="G7" s="95">
        <v>3</v>
      </c>
      <c r="H7" s="95">
        <v>3.02</v>
      </c>
      <c r="I7" s="12" t="s">
        <v>48</v>
      </c>
    </row>
    <row r="8" spans="2:9" ht="19.7" customHeight="1">
      <c r="B8" s="61" t="s">
        <v>98</v>
      </c>
      <c r="C8" s="61" t="s">
        <v>99</v>
      </c>
      <c r="D8" s="95">
        <v>1.02</v>
      </c>
      <c r="E8" s="95">
        <v>1</v>
      </c>
      <c r="F8" s="95" t="s">
        <v>380</v>
      </c>
      <c r="G8" s="95">
        <v>1.01</v>
      </c>
      <c r="H8" s="95">
        <v>1.01</v>
      </c>
      <c r="I8" s="12" t="s">
        <v>100</v>
      </c>
    </row>
    <row r="9" spans="2:9" ht="19.7" customHeight="1">
      <c r="B9" s="61" t="s">
        <v>49</v>
      </c>
      <c r="C9" s="61" t="s">
        <v>45</v>
      </c>
      <c r="D9" s="95">
        <v>7.0000000000000007E-2</v>
      </c>
      <c r="E9" s="95">
        <v>0.06</v>
      </c>
      <c r="F9" s="95" t="s">
        <v>380</v>
      </c>
      <c r="G9" s="95">
        <v>7.0000000000000007E-2</v>
      </c>
      <c r="H9" s="95">
        <v>7.0000000000000007E-2</v>
      </c>
      <c r="I9" s="12" t="s">
        <v>66</v>
      </c>
    </row>
    <row r="10" spans="2:9" ht="19.7" customHeight="1">
      <c r="B10" s="61" t="s">
        <v>24</v>
      </c>
      <c r="C10" s="61" t="s">
        <v>25</v>
      </c>
      <c r="D10" s="95">
        <v>0.22</v>
      </c>
      <c r="E10" s="95">
        <v>0.22</v>
      </c>
      <c r="F10" s="95" t="s">
        <v>380</v>
      </c>
      <c r="G10" s="95">
        <v>0.22</v>
      </c>
      <c r="H10" s="95">
        <v>0.22</v>
      </c>
      <c r="I10" s="12" t="s">
        <v>26</v>
      </c>
    </row>
    <row r="11" spans="2:9" ht="19.7" customHeight="1">
      <c r="B11" s="61" t="s">
        <v>50</v>
      </c>
      <c r="C11" s="61" t="s">
        <v>51</v>
      </c>
      <c r="D11" s="95">
        <v>4.59</v>
      </c>
      <c r="E11" s="95">
        <v>4.59</v>
      </c>
      <c r="F11" s="95" t="s">
        <v>380</v>
      </c>
      <c r="G11" s="95">
        <v>4.6500000000000004</v>
      </c>
      <c r="H11" s="95">
        <v>4.72</v>
      </c>
      <c r="I11" s="12" t="s">
        <v>52</v>
      </c>
    </row>
    <row r="12" spans="2:9" ht="19.7" customHeight="1">
      <c r="B12" s="61" t="s">
        <v>228</v>
      </c>
      <c r="C12" s="61" t="s">
        <v>229</v>
      </c>
      <c r="D12" s="95">
        <v>0.13</v>
      </c>
      <c r="E12" s="95">
        <v>0.13</v>
      </c>
      <c r="F12" s="95">
        <v>0.13</v>
      </c>
      <c r="G12" s="95">
        <v>0.13</v>
      </c>
      <c r="H12" s="95" t="s">
        <v>380</v>
      </c>
      <c r="I12" s="12" t="s">
        <v>230</v>
      </c>
    </row>
    <row r="13" spans="2:9" ht="19.7" customHeight="1">
      <c r="B13" s="61" t="s">
        <v>231</v>
      </c>
      <c r="C13" s="61" t="s">
        <v>232</v>
      </c>
      <c r="D13" s="95" t="s">
        <v>233</v>
      </c>
      <c r="E13" s="95" t="s">
        <v>233</v>
      </c>
      <c r="F13" s="95" t="s">
        <v>233</v>
      </c>
      <c r="G13" s="95" t="s">
        <v>233</v>
      </c>
      <c r="H13" s="95" t="s">
        <v>233</v>
      </c>
      <c r="I13" s="12" t="s">
        <v>234</v>
      </c>
    </row>
    <row r="14" spans="2:9" ht="19.7" customHeight="1">
      <c r="B14" s="61" t="s">
        <v>73</v>
      </c>
      <c r="C14" s="61" t="s">
        <v>74</v>
      </c>
      <c r="D14" s="95" t="s">
        <v>380</v>
      </c>
      <c r="E14" s="95" t="s">
        <v>380</v>
      </c>
      <c r="F14" s="95" t="s">
        <v>380</v>
      </c>
      <c r="G14" s="95">
        <v>0.22</v>
      </c>
      <c r="H14" s="95">
        <v>0.22</v>
      </c>
      <c r="I14" s="12" t="s">
        <v>75</v>
      </c>
    </row>
    <row r="15" spans="2:9" ht="19.7" customHeight="1">
      <c r="B15" s="61" t="s">
        <v>53</v>
      </c>
      <c r="C15" s="61" t="s">
        <v>42</v>
      </c>
      <c r="D15" s="95">
        <v>0.28000000000000003</v>
      </c>
      <c r="E15" s="95">
        <v>0.28000000000000003</v>
      </c>
      <c r="F15" s="95" t="s">
        <v>380</v>
      </c>
      <c r="G15" s="95">
        <v>0.28000000000000003</v>
      </c>
      <c r="H15" s="95">
        <v>0.28999999999999998</v>
      </c>
      <c r="I15" s="12" t="s">
        <v>43</v>
      </c>
    </row>
    <row r="16" spans="2:9" ht="19.7" customHeight="1">
      <c r="B16" s="61" t="s">
        <v>54</v>
      </c>
      <c r="C16" s="61" t="s">
        <v>39</v>
      </c>
      <c r="D16" s="95">
        <v>0.14000000000000001</v>
      </c>
      <c r="E16" s="95">
        <v>0.14000000000000001</v>
      </c>
      <c r="F16" s="95" t="s">
        <v>380</v>
      </c>
      <c r="G16" s="95">
        <v>0.13</v>
      </c>
      <c r="H16" s="95">
        <v>0.13</v>
      </c>
      <c r="I16" s="12" t="s">
        <v>40</v>
      </c>
    </row>
    <row r="17" spans="2:9" ht="19.7" customHeight="1">
      <c r="B17" s="61" t="s">
        <v>235</v>
      </c>
      <c r="C17" s="61" t="s">
        <v>236</v>
      </c>
      <c r="D17" s="95" t="s">
        <v>233</v>
      </c>
      <c r="E17" s="95" t="s">
        <v>233</v>
      </c>
      <c r="F17" s="95" t="s">
        <v>233</v>
      </c>
      <c r="G17" s="95" t="s">
        <v>233</v>
      </c>
      <c r="H17" s="95" t="s">
        <v>233</v>
      </c>
      <c r="I17" s="12" t="s">
        <v>237</v>
      </c>
    </row>
    <row r="18" spans="2:9" ht="19.7" customHeight="1">
      <c r="B18" s="61" t="s">
        <v>238</v>
      </c>
      <c r="C18" s="61" t="s">
        <v>220</v>
      </c>
      <c r="D18" s="95" t="s">
        <v>380</v>
      </c>
      <c r="E18" s="95" t="s">
        <v>380</v>
      </c>
      <c r="F18" s="95" t="s">
        <v>380</v>
      </c>
      <c r="G18" s="95" t="s">
        <v>380</v>
      </c>
      <c r="H18" s="95" t="s">
        <v>380</v>
      </c>
      <c r="I18" s="12" t="s">
        <v>223</v>
      </c>
    </row>
    <row r="19" spans="2:9" ht="19.7" customHeight="1">
      <c r="B19" s="61" t="s">
        <v>239</v>
      </c>
      <c r="C19" s="61" t="s">
        <v>159</v>
      </c>
      <c r="D19" s="95">
        <v>1.95</v>
      </c>
      <c r="E19" s="95">
        <v>1.95</v>
      </c>
      <c r="F19" s="95" t="s">
        <v>380</v>
      </c>
      <c r="G19" s="95">
        <v>1.9</v>
      </c>
      <c r="H19" s="95">
        <v>1.75</v>
      </c>
      <c r="I19" s="12" t="s">
        <v>160</v>
      </c>
    </row>
    <row r="20" spans="2:9" ht="19.7" customHeight="1">
      <c r="B20" s="61" t="s">
        <v>122</v>
      </c>
      <c r="C20" s="61" t="s">
        <v>123</v>
      </c>
      <c r="D20" s="95">
        <v>0.25</v>
      </c>
      <c r="E20" s="95">
        <v>0.25</v>
      </c>
      <c r="F20" s="95" t="s">
        <v>380</v>
      </c>
      <c r="G20" s="95">
        <v>0.25</v>
      </c>
      <c r="H20" s="95">
        <v>0.25</v>
      </c>
      <c r="I20" s="12" t="s">
        <v>128</v>
      </c>
    </row>
    <row r="21" spans="2:9" ht="19.7" customHeight="1">
      <c r="B21" s="61" t="s">
        <v>38</v>
      </c>
      <c r="C21" s="61" t="s">
        <v>37</v>
      </c>
      <c r="D21" s="95">
        <v>2.0499999999999998</v>
      </c>
      <c r="E21" s="95">
        <v>2.0499999999999998</v>
      </c>
      <c r="F21" s="95" t="s">
        <v>380</v>
      </c>
      <c r="G21" s="95">
        <v>2.04</v>
      </c>
      <c r="H21" s="95">
        <v>2.04</v>
      </c>
      <c r="I21" s="12" t="s">
        <v>55</v>
      </c>
    </row>
    <row r="22" spans="2:9" ht="19.7" customHeight="1">
      <c r="B22" s="61" t="s">
        <v>240</v>
      </c>
      <c r="C22" s="61" t="s">
        <v>147</v>
      </c>
      <c r="D22" s="95" t="s">
        <v>380</v>
      </c>
      <c r="E22" s="95" t="s">
        <v>380</v>
      </c>
      <c r="F22" s="95" t="s">
        <v>380</v>
      </c>
      <c r="G22" s="95">
        <v>0.05</v>
      </c>
      <c r="H22" s="95">
        <v>0.05</v>
      </c>
      <c r="I22" s="12" t="s">
        <v>241</v>
      </c>
    </row>
    <row r="23" spans="2:9" ht="19.7" customHeight="1">
      <c r="B23" s="61" t="s">
        <v>242</v>
      </c>
      <c r="C23" s="61" t="s">
        <v>243</v>
      </c>
      <c r="D23" s="95">
        <v>0.24</v>
      </c>
      <c r="E23" s="95" t="s">
        <v>380</v>
      </c>
      <c r="F23" s="95" t="s">
        <v>380</v>
      </c>
      <c r="G23" s="95" t="s">
        <v>380</v>
      </c>
      <c r="H23" s="95" t="s">
        <v>380</v>
      </c>
      <c r="I23" s="12" t="s">
        <v>244</v>
      </c>
    </row>
    <row r="24" spans="2:9" ht="19.7" customHeight="1">
      <c r="B24" s="61" t="s">
        <v>183</v>
      </c>
      <c r="C24" s="61" t="s">
        <v>182</v>
      </c>
      <c r="D24" s="95" t="s">
        <v>380</v>
      </c>
      <c r="E24" s="95" t="s">
        <v>380</v>
      </c>
      <c r="F24" s="95">
        <v>0.4</v>
      </c>
      <c r="G24" s="95">
        <v>0.44</v>
      </c>
      <c r="H24" s="95" t="s">
        <v>380</v>
      </c>
      <c r="I24" s="12" t="s">
        <v>196</v>
      </c>
    </row>
    <row r="25" spans="2:9" ht="19.7" customHeight="1">
      <c r="B25" s="61" t="s">
        <v>245</v>
      </c>
      <c r="C25" s="61" t="s">
        <v>246</v>
      </c>
      <c r="D25" s="95" t="s">
        <v>380</v>
      </c>
      <c r="E25" s="95">
        <v>0.31</v>
      </c>
      <c r="F25" s="95" t="s">
        <v>380</v>
      </c>
      <c r="G25" s="95" t="s">
        <v>380</v>
      </c>
      <c r="H25" s="95" t="s">
        <v>380</v>
      </c>
      <c r="I25" s="12" t="s">
        <v>247</v>
      </c>
    </row>
    <row r="26" spans="2:9" ht="19.7" customHeight="1">
      <c r="B26" s="61" t="s">
        <v>181</v>
      </c>
      <c r="C26" s="61" t="s">
        <v>150</v>
      </c>
      <c r="D26" s="95" t="s">
        <v>380</v>
      </c>
      <c r="E26" s="95" t="s">
        <v>380</v>
      </c>
      <c r="F26" s="95" t="s">
        <v>380</v>
      </c>
      <c r="G26" s="95" t="s">
        <v>380</v>
      </c>
      <c r="H26" s="95" t="s">
        <v>380</v>
      </c>
      <c r="I26" s="12" t="s">
        <v>151</v>
      </c>
    </row>
    <row r="27" spans="2:9" ht="19.7" customHeight="1">
      <c r="B27" s="61" t="s">
        <v>248</v>
      </c>
      <c r="C27" s="61" t="s">
        <v>106</v>
      </c>
      <c r="D27" s="95">
        <v>0.62</v>
      </c>
      <c r="E27" s="95">
        <v>0.62</v>
      </c>
      <c r="F27" s="95" t="s">
        <v>380</v>
      </c>
      <c r="G27" s="95">
        <v>0.57999999999999996</v>
      </c>
      <c r="H27" s="95">
        <v>0.63</v>
      </c>
      <c r="I27" s="12" t="s">
        <v>107</v>
      </c>
    </row>
    <row r="28" spans="2:9" ht="19.7" customHeight="1">
      <c r="B28" s="61" t="s">
        <v>190</v>
      </c>
      <c r="C28" s="61" t="s">
        <v>189</v>
      </c>
      <c r="D28" s="95" t="s">
        <v>380</v>
      </c>
      <c r="E28" s="95" t="s">
        <v>380</v>
      </c>
      <c r="F28" s="95" t="s">
        <v>380</v>
      </c>
      <c r="G28" s="95" t="s">
        <v>380</v>
      </c>
      <c r="H28" s="95">
        <v>0.1</v>
      </c>
      <c r="I28" s="12" t="s">
        <v>249</v>
      </c>
    </row>
    <row r="29" spans="2:9" ht="19.7" customHeight="1">
      <c r="B29" s="61" t="s">
        <v>372</v>
      </c>
      <c r="C29" s="61" t="s">
        <v>371</v>
      </c>
      <c r="D29" s="95" t="s">
        <v>233</v>
      </c>
      <c r="E29" s="95" t="s">
        <v>233</v>
      </c>
      <c r="F29" s="95" t="s">
        <v>233</v>
      </c>
      <c r="G29" s="95" t="s">
        <v>233</v>
      </c>
      <c r="H29" s="95" t="s">
        <v>233</v>
      </c>
      <c r="I29" s="12" t="s">
        <v>373</v>
      </c>
    </row>
    <row r="30" spans="2:9" ht="19.7" customHeight="1">
      <c r="B30" s="61" t="s">
        <v>250</v>
      </c>
      <c r="C30" s="61" t="s">
        <v>251</v>
      </c>
      <c r="D30" s="95" t="s">
        <v>380</v>
      </c>
      <c r="E30" s="95" t="s">
        <v>380</v>
      </c>
      <c r="F30" s="95" t="s">
        <v>380</v>
      </c>
      <c r="G30" s="95" t="s">
        <v>380</v>
      </c>
      <c r="H30" s="95" t="s">
        <v>380</v>
      </c>
      <c r="I30" s="12" t="s">
        <v>252</v>
      </c>
    </row>
    <row r="31" spans="2:9" ht="19.7" customHeight="1">
      <c r="B31" s="61" t="s">
        <v>253</v>
      </c>
      <c r="C31" s="61" t="s">
        <v>254</v>
      </c>
      <c r="D31" s="95" t="s">
        <v>233</v>
      </c>
      <c r="E31" s="95" t="s">
        <v>233</v>
      </c>
      <c r="F31" s="95" t="s">
        <v>233</v>
      </c>
      <c r="G31" s="95" t="s">
        <v>233</v>
      </c>
      <c r="H31" s="95" t="s">
        <v>233</v>
      </c>
      <c r="I31" s="12" t="s">
        <v>255</v>
      </c>
    </row>
    <row r="32" spans="2:9" ht="19.7" customHeight="1">
      <c r="B32" s="61" t="s">
        <v>256</v>
      </c>
      <c r="C32" s="61" t="s">
        <v>200</v>
      </c>
      <c r="D32" s="95" t="s">
        <v>380</v>
      </c>
      <c r="E32" s="95" t="s">
        <v>380</v>
      </c>
      <c r="F32" s="95" t="s">
        <v>380</v>
      </c>
      <c r="G32" s="95" t="s">
        <v>380</v>
      </c>
      <c r="H32" s="95" t="s">
        <v>380</v>
      </c>
      <c r="I32" s="12" t="s">
        <v>203</v>
      </c>
    </row>
    <row r="33" spans="2:9" ht="19.7" customHeight="1">
      <c r="B33" s="61" t="s">
        <v>257</v>
      </c>
      <c r="C33" s="61" t="s">
        <v>152</v>
      </c>
      <c r="D33" s="95">
        <v>0.22</v>
      </c>
      <c r="E33" s="95" t="s">
        <v>380</v>
      </c>
      <c r="F33" s="95" t="s">
        <v>380</v>
      </c>
      <c r="G33" s="95" t="s">
        <v>380</v>
      </c>
      <c r="H33" s="95" t="s">
        <v>380</v>
      </c>
      <c r="I33" s="12" t="s">
        <v>153</v>
      </c>
    </row>
    <row r="34" spans="2:9" ht="19.7" customHeight="1">
      <c r="B34" s="61" t="s">
        <v>258</v>
      </c>
      <c r="C34" s="61" t="s">
        <v>259</v>
      </c>
      <c r="D34" s="95" t="s">
        <v>380</v>
      </c>
      <c r="E34" s="95" t="s">
        <v>380</v>
      </c>
      <c r="F34" s="95" t="s">
        <v>380</v>
      </c>
      <c r="G34" s="95" t="s">
        <v>380</v>
      </c>
      <c r="H34" s="95" t="s">
        <v>380</v>
      </c>
      <c r="I34" s="12" t="s">
        <v>260</v>
      </c>
    </row>
    <row r="35" spans="2:9" ht="19.7" customHeight="1">
      <c r="B35" s="61" t="s">
        <v>261</v>
      </c>
      <c r="C35" s="61" t="s">
        <v>262</v>
      </c>
      <c r="D35" s="95" t="s">
        <v>380</v>
      </c>
      <c r="E35" s="95" t="s">
        <v>380</v>
      </c>
      <c r="F35" s="95" t="s">
        <v>380</v>
      </c>
      <c r="G35" s="95" t="s">
        <v>380</v>
      </c>
      <c r="H35" s="95" t="s">
        <v>380</v>
      </c>
      <c r="I35" s="12" t="s">
        <v>263</v>
      </c>
    </row>
    <row r="36" spans="2:9" ht="19.7" customHeight="1">
      <c r="B36" s="61" t="s">
        <v>264</v>
      </c>
      <c r="C36" s="61" t="s">
        <v>265</v>
      </c>
      <c r="D36" s="95" t="s">
        <v>380</v>
      </c>
      <c r="E36" s="95" t="s">
        <v>380</v>
      </c>
      <c r="F36" s="95" t="s">
        <v>380</v>
      </c>
      <c r="G36" s="95" t="s">
        <v>380</v>
      </c>
      <c r="H36" s="95" t="s">
        <v>380</v>
      </c>
      <c r="I36" s="12" t="s">
        <v>266</v>
      </c>
    </row>
    <row r="37" spans="2:9" ht="19.7" customHeight="1">
      <c r="B37" s="61" t="s">
        <v>267</v>
      </c>
      <c r="C37" s="61" t="s">
        <v>268</v>
      </c>
      <c r="D37" s="95" t="s">
        <v>380</v>
      </c>
      <c r="E37" s="95" t="s">
        <v>380</v>
      </c>
      <c r="F37" s="95" t="s">
        <v>380</v>
      </c>
      <c r="G37" s="95" t="s">
        <v>380</v>
      </c>
      <c r="H37" s="95" t="s">
        <v>380</v>
      </c>
      <c r="I37" s="12" t="s">
        <v>269</v>
      </c>
    </row>
    <row r="38" spans="2:9" ht="19.7" customHeight="1">
      <c r="B38" s="61" t="s">
        <v>270</v>
      </c>
      <c r="C38" s="61" t="s">
        <v>271</v>
      </c>
      <c r="D38" s="95" t="s">
        <v>380</v>
      </c>
      <c r="E38" s="95" t="s">
        <v>380</v>
      </c>
      <c r="F38" s="95" t="s">
        <v>380</v>
      </c>
      <c r="G38" s="95" t="s">
        <v>380</v>
      </c>
      <c r="H38" s="95" t="s">
        <v>380</v>
      </c>
      <c r="I38" s="12" t="s">
        <v>272</v>
      </c>
    </row>
    <row r="39" spans="2:9" ht="19.7" customHeight="1">
      <c r="B39" s="61" t="s">
        <v>273</v>
      </c>
      <c r="C39" s="61" t="s">
        <v>207</v>
      </c>
      <c r="D39" s="95" t="s">
        <v>380</v>
      </c>
      <c r="E39" s="95" t="s">
        <v>380</v>
      </c>
      <c r="F39" s="95" t="s">
        <v>380</v>
      </c>
      <c r="G39" s="95" t="s">
        <v>380</v>
      </c>
      <c r="H39" s="95" t="s">
        <v>380</v>
      </c>
      <c r="I39" s="12" t="s">
        <v>208</v>
      </c>
    </row>
    <row r="40" spans="2:9" ht="19.7" customHeight="1">
      <c r="B40" s="61" t="s">
        <v>274</v>
      </c>
      <c r="C40" s="61" t="s">
        <v>275</v>
      </c>
      <c r="D40" s="95" t="s">
        <v>380</v>
      </c>
      <c r="E40" s="95" t="s">
        <v>380</v>
      </c>
      <c r="F40" s="95" t="s">
        <v>380</v>
      </c>
      <c r="G40" s="95" t="s">
        <v>380</v>
      </c>
      <c r="H40" s="95" t="s">
        <v>380</v>
      </c>
      <c r="I40" s="12" t="s">
        <v>276</v>
      </c>
    </row>
    <row r="41" spans="2:9" ht="19.7" customHeight="1">
      <c r="B41" s="61" t="s">
        <v>277</v>
      </c>
      <c r="C41" s="61" t="s">
        <v>278</v>
      </c>
      <c r="D41" s="95" t="s">
        <v>380</v>
      </c>
      <c r="E41" s="95" t="s">
        <v>380</v>
      </c>
      <c r="F41" s="95" t="s">
        <v>380</v>
      </c>
      <c r="G41" s="95" t="s">
        <v>380</v>
      </c>
      <c r="H41" s="95" t="s">
        <v>380</v>
      </c>
      <c r="I41" s="12" t="s">
        <v>279</v>
      </c>
    </row>
    <row r="42" spans="2:9" ht="19.7" customHeight="1">
      <c r="B42" s="61" t="s">
        <v>280</v>
      </c>
      <c r="C42" s="61" t="s">
        <v>281</v>
      </c>
      <c r="D42" s="95" t="s">
        <v>380</v>
      </c>
      <c r="E42" s="95" t="s">
        <v>380</v>
      </c>
      <c r="F42" s="95" t="s">
        <v>380</v>
      </c>
      <c r="G42" s="95" t="s">
        <v>380</v>
      </c>
      <c r="H42" s="95" t="s">
        <v>380</v>
      </c>
      <c r="I42" s="12" t="s">
        <v>282</v>
      </c>
    </row>
    <row r="43" spans="2:9" ht="19.7" customHeight="1">
      <c r="B43" s="61" t="s">
        <v>199</v>
      </c>
      <c r="C43" s="61" t="s">
        <v>198</v>
      </c>
      <c r="D43" s="95" t="s">
        <v>380</v>
      </c>
      <c r="E43" s="95">
        <v>0.69</v>
      </c>
      <c r="F43" s="95" t="s">
        <v>380</v>
      </c>
      <c r="G43" s="95" t="s">
        <v>380</v>
      </c>
      <c r="H43" s="95">
        <v>0.69</v>
      </c>
      <c r="I43" s="12" t="s">
        <v>283</v>
      </c>
    </row>
    <row r="44" spans="2:9" ht="19.7" customHeight="1">
      <c r="B44" s="61" t="s">
        <v>284</v>
      </c>
      <c r="C44" s="61" t="s">
        <v>285</v>
      </c>
      <c r="D44" s="95" t="s">
        <v>380</v>
      </c>
      <c r="E44" s="95" t="s">
        <v>380</v>
      </c>
      <c r="F44" s="95" t="s">
        <v>380</v>
      </c>
      <c r="G44" s="95" t="s">
        <v>380</v>
      </c>
      <c r="H44" s="95" t="s">
        <v>380</v>
      </c>
      <c r="I44" s="12" t="s">
        <v>286</v>
      </c>
    </row>
    <row r="45" spans="2:9" ht="19.7" customHeight="1">
      <c r="B45" s="61" t="s">
        <v>287</v>
      </c>
      <c r="C45" s="61" t="s">
        <v>288</v>
      </c>
      <c r="D45" s="95" t="s">
        <v>380</v>
      </c>
      <c r="E45" s="95" t="s">
        <v>380</v>
      </c>
      <c r="F45" s="95" t="s">
        <v>380</v>
      </c>
      <c r="G45" s="95" t="s">
        <v>380</v>
      </c>
      <c r="H45" s="95" t="s">
        <v>380</v>
      </c>
      <c r="I45" s="12" t="s">
        <v>289</v>
      </c>
    </row>
    <row r="46" spans="2:9" ht="19.7" customHeight="1">
      <c r="B46" s="61" t="s">
        <v>290</v>
      </c>
      <c r="C46" s="61" t="s">
        <v>291</v>
      </c>
      <c r="D46" s="95" t="s">
        <v>380</v>
      </c>
      <c r="E46" s="95" t="s">
        <v>380</v>
      </c>
      <c r="F46" s="95" t="s">
        <v>380</v>
      </c>
      <c r="G46" s="95" t="s">
        <v>380</v>
      </c>
      <c r="H46" s="95" t="s">
        <v>380</v>
      </c>
      <c r="I46" s="12" t="s">
        <v>292</v>
      </c>
    </row>
    <row r="47" spans="2:9" ht="19.7" customHeight="1">
      <c r="B47" s="61" t="s">
        <v>293</v>
      </c>
      <c r="C47" s="90" t="s">
        <v>294</v>
      </c>
      <c r="D47" s="95" t="s">
        <v>380</v>
      </c>
      <c r="E47" s="95" t="s">
        <v>380</v>
      </c>
      <c r="F47" s="95" t="s">
        <v>380</v>
      </c>
      <c r="G47" s="95" t="s">
        <v>380</v>
      </c>
      <c r="H47" s="95" t="s">
        <v>380</v>
      </c>
      <c r="I47" s="91" t="s">
        <v>295</v>
      </c>
    </row>
    <row r="48" spans="2:9" ht="19.7" customHeight="1">
      <c r="B48" s="61" t="s">
        <v>296</v>
      </c>
      <c r="C48" s="90" t="s">
        <v>297</v>
      </c>
      <c r="D48" s="95" t="s">
        <v>380</v>
      </c>
      <c r="E48" s="95" t="s">
        <v>380</v>
      </c>
      <c r="F48" s="95" t="s">
        <v>380</v>
      </c>
      <c r="G48" s="95" t="s">
        <v>380</v>
      </c>
      <c r="H48" s="95" t="s">
        <v>380</v>
      </c>
      <c r="I48" s="91" t="s">
        <v>298</v>
      </c>
    </row>
    <row r="49" spans="2:9" ht="19.7" customHeight="1">
      <c r="B49" s="60" t="s">
        <v>27</v>
      </c>
      <c r="C49" s="87"/>
      <c r="D49" s="88"/>
      <c r="E49" s="88"/>
      <c r="F49" s="88"/>
      <c r="G49" s="88"/>
      <c r="H49" s="88"/>
      <c r="I49" s="89" t="s">
        <v>299</v>
      </c>
    </row>
    <row r="50" spans="2:9" ht="19.7" customHeight="1">
      <c r="B50" s="61" t="s">
        <v>384</v>
      </c>
      <c r="C50" s="61" t="s">
        <v>32</v>
      </c>
      <c r="D50" s="95">
        <v>15.15</v>
      </c>
      <c r="E50" s="95">
        <v>14.95</v>
      </c>
      <c r="F50" s="95" t="s">
        <v>380</v>
      </c>
      <c r="G50" s="95">
        <v>14.95</v>
      </c>
      <c r="H50" s="95">
        <v>14.96</v>
      </c>
      <c r="I50" s="12" t="s">
        <v>33</v>
      </c>
    </row>
    <row r="51" spans="2:9" ht="19.7" customHeight="1">
      <c r="B51" s="61" t="s">
        <v>112</v>
      </c>
      <c r="C51" s="61" t="s">
        <v>113</v>
      </c>
      <c r="D51" s="95">
        <v>3.15</v>
      </c>
      <c r="E51" s="95">
        <v>3.25</v>
      </c>
      <c r="F51" s="95" t="s">
        <v>380</v>
      </c>
      <c r="G51" s="95">
        <v>3.3</v>
      </c>
      <c r="H51" s="95">
        <v>3.3</v>
      </c>
      <c r="I51" s="12" t="s">
        <v>300</v>
      </c>
    </row>
    <row r="52" spans="2:9" ht="19.7" customHeight="1">
      <c r="B52" s="60" t="s">
        <v>114</v>
      </c>
      <c r="C52" s="87"/>
      <c r="D52" s="88"/>
      <c r="E52" s="88"/>
      <c r="F52" s="88"/>
      <c r="G52" s="88"/>
      <c r="H52" s="88"/>
      <c r="I52" s="89" t="s">
        <v>116</v>
      </c>
    </row>
    <row r="53" spans="2:9" ht="19.7" customHeight="1">
      <c r="B53" s="61" t="s">
        <v>301</v>
      </c>
      <c r="C53" s="61" t="s">
        <v>162</v>
      </c>
      <c r="D53" s="95">
        <v>0.9</v>
      </c>
      <c r="E53" s="95" t="s">
        <v>380</v>
      </c>
      <c r="F53" s="95" t="s">
        <v>380</v>
      </c>
      <c r="G53" s="95">
        <v>0.83</v>
      </c>
      <c r="H53" s="95" t="s">
        <v>380</v>
      </c>
      <c r="I53" s="12" t="s">
        <v>163</v>
      </c>
    </row>
    <row r="54" spans="2:9" ht="19.7" customHeight="1">
      <c r="B54" s="61" t="s">
        <v>302</v>
      </c>
      <c r="C54" s="61" t="s">
        <v>148</v>
      </c>
      <c r="D54" s="95" t="s">
        <v>380</v>
      </c>
      <c r="E54" s="95" t="s">
        <v>380</v>
      </c>
      <c r="F54" s="95" t="s">
        <v>380</v>
      </c>
      <c r="G54" s="95" t="s">
        <v>380</v>
      </c>
      <c r="H54" s="95" t="s">
        <v>380</v>
      </c>
      <c r="I54" s="12" t="s">
        <v>149</v>
      </c>
    </row>
    <row r="55" spans="2:9" ht="19.7" customHeight="1">
      <c r="B55" s="61" t="s">
        <v>303</v>
      </c>
      <c r="C55" s="61" t="s">
        <v>209</v>
      </c>
      <c r="D55" s="95" t="s">
        <v>380</v>
      </c>
      <c r="E55" s="95" t="s">
        <v>380</v>
      </c>
      <c r="F55" s="95">
        <v>0.82</v>
      </c>
      <c r="G55" s="95" t="s">
        <v>380</v>
      </c>
      <c r="H55" s="95" t="s">
        <v>380</v>
      </c>
      <c r="I55" s="12" t="s">
        <v>304</v>
      </c>
    </row>
    <row r="56" spans="2:9" ht="19.7" customHeight="1">
      <c r="B56" s="61" t="s">
        <v>305</v>
      </c>
      <c r="C56" s="61" t="s">
        <v>206</v>
      </c>
      <c r="D56" s="95">
        <v>0.5</v>
      </c>
      <c r="E56" s="95">
        <v>0.5</v>
      </c>
      <c r="F56" s="95" t="s">
        <v>380</v>
      </c>
      <c r="G56" s="95">
        <v>0.5</v>
      </c>
      <c r="H56" s="95" t="s">
        <v>380</v>
      </c>
      <c r="I56" s="12" t="s">
        <v>210</v>
      </c>
    </row>
    <row r="57" spans="2:9" ht="19.7" customHeight="1">
      <c r="B57" s="61" t="s">
        <v>306</v>
      </c>
      <c r="C57" s="61" t="s">
        <v>307</v>
      </c>
      <c r="D57" s="95">
        <v>2.23</v>
      </c>
      <c r="E57" s="95">
        <v>2.4700000000000002</v>
      </c>
      <c r="F57" s="95">
        <v>2.4700000000000002</v>
      </c>
      <c r="G57" s="95">
        <v>2.4500000000000002</v>
      </c>
      <c r="H57" s="95">
        <v>2.4500000000000002</v>
      </c>
      <c r="I57" s="12" t="s">
        <v>308</v>
      </c>
    </row>
    <row r="58" spans="2:9" ht="19.7" customHeight="1">
      <c r="B58" s="60" t="s">
        <v>164</v>
      </c>
      <c r="C58" s="87"/>
      <c r="D58" s="88"/>
      <c r="E58" s="88"/>
      <c r="F58" s="88"/>
      <c r="G58" s="88"/>
      <c r="H58" s="88"/>
      <c r="I58" s="89" t="s">
        <v>168</v>
      </c>
    </row>
    <row r="59" spans="2:9" ht="19.7" customHeight="1">
      <c r="B59" s="61" t="s">
        <v>309</v>
      </c>
      <c r="C59" s="61" t="s">
        <v>310</v>
      </c>
      <c r="D59" s="95" t="s">
        <v>233</v>
      </c>
      <c r="E59" s="95" t="s">
        <v>233</v>
      </c>
      <c r="F59" s="95" t="s">
        <v>233</v>
      </c>
      <c r="G59" s="95" t="s">
        <v>233</v>
      </c>
      <c r="H59" s="95" t="s">
        <v>233</v>
      </c>
      <c r="I59" s="12" t="s">
        <v>311</v>
      </c>
    </row>
    <row r="60" spans="2:9" ht="19.7" customHeight="1">
      <c r="B60" s="61" t="s">
        <v>312</v>
      </c>
      <c r="C60" s="61" t="s">
        <v>313</v>
      </c>
      <c r="D60" s="95" t="s">
        <v>233</v>
      </c>
      <c r="E60" s="95" t="s">
        <v>233</v>
      </c>
      <c r="F60" s="95" t="s">
        <v>233</v>
      </c>
      <c r="G60" s="95" t="s">
        <v>233</v>
      </c>
      <c r="H60" s="95" t="s">
        <v>233</v>
      </c>
      <c r="I60" s="12" t="s">
        <v>314</v>
      </c>
    </row>
    <row r="61" spans="2:9" ht="19.7" customHeight="1">
      <c r="B61" s="61" t="s">
        <v>315</v>
      </c>
      <c r="C61" s="61" t="s">
        <v>316</v>
      </c>
      <c r="D61" s="95" t="s">
        <v>233</v>
      </c>
      <c r="E61" s="95" t="s">
        <v>233</v>
      </c>
      <c r="F61" s="95" t="s">
        <v>233</v>
      </c>
      <c r="G61" s="95" t="s">
        <v>233</v>
      </c>
      <c r="H61" s="95" t="s">
        <v>233</v>
      </c>
      <c r="I61" s="92" t="s">
        <v>317</v>
      </c>
    </row>
    <row r="62" spans="2:9" ht="19.7" customHeight="1">
      <c r="B62" s="61" t="s">
        <v>165</v>
      </c>
      <c r="C62" s="61" t="s">
        <v>166</v>
      </c>
      <c r="D62" s="95" t="s">
        <v>380</v>
      </c>
      <c r="E62" s="95" t="s">
        <v>380</v>
      </c>
      <c r="F62" s="95" t="s">
        <v>380</v>
      </c>
      <c r="G62" s="95">
        <v>1.2</v>
      </c>
      <c r="H62" s="95" t="s">
        <v>380</v>
      </c>
      <c r="I62" s="12" t="s">
        <v>167</v>
      </c>
    </row>
    <row r="63" spans="2:9" ht="19.7" customHeight="1">
      <c r="B63" s="61" t="s">
        <v>318</v>
      </c>
      <c r="C63" s="61" t="s">
        <v>319</v>
      </c>
      <c r="D63" s="95" t="s">
        <v>233</v>
      </c>
      <c r="E63" s="95" t="s">
        <v>233</v>
      </c>
      <c r="F63" s="95" t="s">
        <v>233</v>
      </c>
      <c r="G63" s="95" t="s">
        <v>233</v>
      </c>
      <c r="H63" s="95" t="s">
        <v>233</v>
      </c>
      <c r="I63" s="12" t="s">
        <v>320</v>
      </c>
    </row>
    <row r="64" spans="2:9" ht="19.7" customHeight="1">
      <c r="B64" s="61" t="s">
        <v>321</v>
      </c>
      <c r="C64" s="61" t="s">
        <v>322</v>
      </c>
      <c r="D64" s="95" t="s">
        <v>233</v>
      </c>
      <c r="E64" s="95" t="s">
        <v>233</v>
      </c>
      <c r="F64" s="95" t="s">
        <v>233</v>
      </c>
      <c r="G64" s="95" t="s">
        <v>233</v>
      </c>
      <c r="H64" s="95" t="s">
        <v>233</v>
      </c>
      <c r="I64" s="12" t="s">
        <v>323</v>
      </c>
    </row>
    <row r="65" spans="2:9" ht="23.25" customHeight="1">
      <c r="B65" s="147" t="s">
        <v>419</v>
      </c>
      <c r="C65" s="148"/>
      <c r="D65" s="148"/>
      <c r="E65" s="148"/>
      <c r="F65" s="148"/>
      <c r="G65" s="148"/>
      <c r="H65" s="148"/>
      <c r="I65" s="149"/>
    </row>
    <row r="66" spans="2:9" ht="23.25" customHeight="1">
      <c r="B66" s="150" t="s">
        <v>420</v>
      </c>
      <c r="C66" s="151"/>
      <c r="D66" s="151"/>
      <c r="E66" s="151"/>
      <c r="F66" s="151"/>
      <c r="G66" s="151"/>
      <c r="H66" s="151"/>
      <c r="I66" s="152"/>
    </row>
    <row r="67" spans="2:9" ht="20.100000000000001" customHeight="1">
      <c r="B67" s="153" t="s">
        <v>225</v>
      </c>
      <c r="C67" s="154" t="s">
        <v>119</v>
      </c>
      <c r="D67" s="155">
        <v>46061</v>
      </c>
      <c r="E67" s="155">
        <v>46062</v>
      </c>
      <c r="F67" s="155">
        <v>46063</v>
      </c>
      <c r="G67" s="155">
        <v>46064</v>
      </c>
      <c r="H67" s="155">
        <v>46065</v>
      </c>
      <c r="I67" s="153" t="s">
        <v>226</v>
      </c>
    </row>
    <row r="68" spans="2:9" ht="20.100000000000001" customHeight="1">
      <c r="B68" s="153"/>
      <c r="C68" s="154"/>
      <c r="D68" s="155"/>
      <c r="E68" s="155"/>
      <c r="F68" s="155"/>
      <c r="G68" s="155"/>
      <c r="H68" s="155"/>
      <c r="I68" s="153"/>
    </row>
    <row r="69" spans="2:9" ht="19.7" customHeight="1">
      <c r="B69" s="60" t="s">
        <v>324</v>
      </c>
      <c r="C69" s="87"/>
      <c r="D69" s="88"/>
      <c r="E69" s="88"/>
      <c r="F69" s="88"/>
      <c r="G69" s="88"/>
      <c r="H69" s="88"/>
      <c r="I69" s="89" t="s">
        <v>379</v>
      </c>
    </row>
    <row r="70" spans="2:9" ht="19.7" customHeight="1">
      <c r="B70" s="61" t="s">
        <v>325</v>
      </c>
      <c r="C70" s="61" t="s">
        <v>143</v>
      </c>
      <c r="D70" s="95">
        <v>4.1500000000000004</v>
      </c>
      <c r="E70" s="95" t="s">
        <v>380</v>
      </c>
      <c r="F70" s="95" t="s">
        <v>380</v>
      </c>
      <c r="G70" s="95">
        <v>4.18</v>
      </c>
      <c r="H70" s="95">
        <v>4.17</v>
      </c>
      <c r="I70" s="12" t="s">
        <v>144</v>
      </c>
    </row>
    <row r="71" spans="2:9" ht="19.7" customHeight="1">
      <c r="B71" s="61" t="s">
        <v>67</v>
      </c>
      <c r="C71" s="61" t="s">
        <v>68</v>
      </c>
      <c r="D71" s="95">
        <v>3.25</v>
      </c>
      <c r="E71" s="95">
        <v>3.2</v>
      </c>
      <c r="F71" s="95" t="s">
        <v>380</v>
      </c>
      <c r="G71" s="95">
        <v>3.2</v>
      </c>
      <c r="H71" s="95">
        <v>3.2</v>
      </c>
      <c r="I71" s="12" t="s">
        <v>69</v>
      </c>
    </row>
    <row r="72" spans="2:9" ht="19.7" customHeight="1">
      <c r="B72" s="61" t="s">
        <v>326</v>
      </c>
      <c r="C72" s="61" t="s">
        <v>177</v>
      </c>
      <c r="D72" s="95" t="s">
        <v>380</v>
      </c>
      <c r="E72" s="95" t="s">
        <v>380</v>
      </c>
      <c r="F72" s="95" t="s">
        <v>380</v>
      </c>
      <c r="G72" s="95" t="s">
        <v>380</v>
      </c>
      <c r="H72" s="95">
        <v>0.65</v>
      </c>
      <c r="I72" s="12" t="s">
        <v>179</v>
      </c>
    </row>
    <row r="73" spans="2:9" ht="19.7" customHeight="1">
      <c r="B73" s="61" t="s">
        <v>327</v>
      </c>
      <c r="C73" s="61" t="s">
        <v>328</v>
      </c>
      <c r="D73" s="95" t="s">
        <v>233</v>
      </c>
      <c r="E73" s="95" t="s">
        <v>233</v>
      </c>
      <c r="F73" s="95" t="s">
        <v>233</v>
      </c>
      <c r="G73" s="95" t="s">
        <v>233</v>
      </c>
      <c r="H73" s="95" t="s">
        <v>233</v>
      </c>
      <c r="I73" s="12" t="s">
        <v>329</v>
      </c>
    </row>
    <row r="74" spans="2:9" ht="19.7" customHeight="1">
      <c r="B74" s="61" t="s">
        <v>70</v>
      </c>
      <c r="C74" s="61" t="s">
        <v>71</v>
      </c>
      <c r="D74" s="95">
        <v>22.02</v>
      </c>
      <c r="E74" s="95">
        <v>23.2</v>
      </c>
      <c r="F74" s="95" t="s">
        <v>380</v>
      </c>
      <c r="G74" s="95">
        <v>24.5</v>
      </c>
      <c r="H74" s="95">
        <v>25</v>
      </c>
      <c r="I74" s="12" t="s">
        <v>72</v>
      </c>
    </row>
    <row r="75" spans="2:9" ht="19.7" customHeight="1">
      <c r="B75" s="61" t="s">
        <v>330</v>
      </c>
      <c r="C75" s="61" t="s">
        <v>178</v>
      </c>
      <c r="D75" s="95">
        <v>1.6</v>
      </c>
      <c r="E75" s="95" t="s">
        <v>380</v>
      </c>
      <c r="F75" s="95" t="s">
        <v>380</v>
      </c>
      <c r="G75" s="95">
        <v>1.52</v>
      </c>
      <c r="H75" s="95">
        <v>1.52</v>
      </c>
      <c r="I75" s="12" t="s">
        <v>180</v>
      </c>
    </row>
    <row r="76" spans="2:9" ht="19.7" customHeight="1">
      <c r="B76" s="61" t="s">
        <v>331</v>
      </c>
      <c r="C76" s="61" t="s">
        <v>214</v>
      </c>
      <c r="D76" s="95" t="s">
        <v>380</v>
      </c>
      <c r="E76" s="95" t="s">
        <v>380</v>
      </c>
      <c r="F76" s="95">
        <v>0.85</v>
      </c>
      <c r="G76" s="95">
        <v>0.85</v>
      </c>
      <c r="H76" s="95" t="s">
        <v>380</v>
      </c>
      <c r="I76" s="12" t="s">
        <v>215</v>
      </c>
    </row>
    <row r="77" spans="2:9" ht="19.7" customHeight="1">
      <c r="B77" s="61" t="s">
        <v>332</v>
      </c>
      <c r="C77" s="61" t="s">
        <v>201</v>
      </c>
      <c r="D77" s="95">
        <v>2</v>
      </c>
      <c r="E77" s="95">
        <v>1.97</v>
      </c>
      <c r="F77" s="95">
        <v>1.96</v>
      </c>
      <c r="G77" s="95">
        <v>1.96</v>
      </c>
      <c r="H77" s="95" t="s">
        <v>380</v>
      </c>
      <c r="I77" s="12" t="s">
        <v>202</v>
      </c>
    </row>
    <row r="78" spans="2:9" ht="19.7" customHeight="1">
      <c r="B78" s="61" t="s">
        <v>212</v>
      </c>
      <c r="C78" s="61" t="s">
        <v>211</v>
      </c>
      <c r="D78" s="95">
        <v>7.39</v>
      </c>
      <c r="E78" s="95">
        <v>7.3</v>
      </c>
      <c r="F78" s="95" t="s">
        <v>380</v>
      </c>
      <c r="G78" s="95">
        <v>7.51</v>
      </c>
      <c r="H78" s="95" t="s">
        <v>380</v>
      </c>
      <c r="I78" s="92" t="s">
        <v>217</v>
      </c>
    </row>
    <row r="79" spans="2:9" ht="19.7" customHeight="1">
      <c r="B79" s="61" t="s">
        <v>117</v>
      </c>
      <c r="C79" s="61" t="s">
        <v>118</v>
      </c>
      <c r="D79" s="95" t="s">
        <v>380</v>
      </c>
      <c r="E79" s="95" t="s">
        <v>380</v>
      </c>
      <c r="F79" s="95">
        <v>0.6</v>
      </c>
      <c r="G79" s="95" t="s">
        <v>380</v>
      </c>
      <c r="H79" s="95" t="s">
        <v>380</v>
      </c>
      <c r="I79" s="92" t="s">
        <v>333</v>
      </c>
    </row>
    <row r="80" spans="2:9" ht="19.7" customHeight="1">
      <c r="B80" s="61" t="s">
        <v>334</v>
      </c>
      <c r="C80" s="90" t="s">
        <v>335</v>
      </c>
      <c r="D80" s="95" t="s">
        <v>380</v>
      </c>
      <c r="E80" s="95" t="s">
        <v>380</v>
      </c>
      <c r="F80" s="95" t="s">
        <v>380</v>
      </c>
      <c r="G80" s="95" t="s">
        <v>380</v>
      </c>
      <c r="H80" s="95" t="s">
        <v>380</v>
      </c>
      <c r="I80" s="93" t="s">
        <v>336</v>
      </c>
    </row>
    <row r="81" spans="2:9" ht="19.7" customHeight="1">
      <c r="B81" s="60" t="s">
        <v>76</v>
      </c>
      <c r="C81" s="87"/>
      <c r="D81" s="88"/>
      <c r="E81" s="88"/>
      <c r="F81" s="88"/>
      <c r="G81" s="88"/>
      <c r="H81" s="88"/>
      <c r="I81" s="89" t="s">
        <v>30</v>
      </c>
    </row>
    <row r="82" spans="2:9" ht="19.7" customHeight="1">
      <c r="B82" s="61" t="s">
        <v>56</v>
      </c>
      <c r="C82" s="61" t="s">
        <v>57</v>
      </c>
      <c r="D82" s="95">
        <v>2.13</v>
      </c>
      <c r="E82" s="95">
        <v>2.12</v>
      </c>
      <c r="F82" s="95" t="s">
        <v>380</v>
      </c>
      <c r="G82" s="95">
        <v>2.12</v>
      </c>
      <c r="H82" s="95">
        <v>2.08</v>
      </c>
      <c r="I82" s="12" t="s">
        <v>58</v>
      </c>
    </row>
    <row r="83" spans="2:9" ht="19.7" customHeight="1">
      <c r="B83" s="61" t="s">
        <v>156</v>
      </c>
      <c r="C83" s="61" t="s">
        <v>155</v>
      </c>
      <c r="D83" s="95">
        <v>5.45</v>
      </c>
      <c r="E83" s="95">
        <v>5.44</v>
      </c>
      <c r="F83" s="95" t="s">
        <v>380</v>
      </c>
      <c r="G83" s="95">
        <v>5.31</v>
      </c>
      <c r="H83" s="95">
        <v>5.3</v>
      </c>
      <c r="I83" s="12" t="s">
        <v>157</v>
      </c>
    </row>
    <row r="84" spans="2:9" ht="19.7" customHeight="1">
      <c r="B84" s="61" t="s">
        <v>186</v>
      </c>
      <c r="C84" s="61" t="s">
        <v>184</v>
      </c>
      <c r="D84" s="95" t="s">
        <v>380</v>
      </c>
      <c r="E84" s="95" t="s">
        <v>380</v>
      </c>
      <c r="F84" s="95" t="s">
        <v>380</v>
      </c>
      <c r="G84" s="95">
        <v>17.48</v>
      </c>
      <c r="H84" s="95">
        <v>17.48</v>
      </c>
      <c r="I84" s="12" t="s">
        <v>195</v>
      </c>
    </row>
    <row r="85" spans="2:9" ht="19.7" customHeight="1">
      <c r="B85" s="61" t="s">
        <v>337</v>
      </c>
      <c r="C85" s="61" t="s">
        <v>338</v>
      </c>
      <c r="D85" s="95" t="s">
        <v>380</v>
      </c>
      <c r="E85" s="95" t="s">
        <v>380</v>
      </c>
      <c r="F85" s="95" t="s">
        <v>380</v>
      </c>
      <c r="G85" s="95" t="s">
        <v>380</v>
      </c>
      <c r="H85" s="95" t="s">
        <v>380</v>
      </c>
      <c r="I85" s="12" t="s">
        <v>339</v>
      </c>
    </row>
    <row r="86" spans="2:9" ht="19.7" customHeight="1">
      <c r="B86" s="61" t="s">
        <v>59</v>
      </c>
      <c r="C86" s="61" t="s">
        <v>34</v>
      </c>
      <c r="D86" s="95">
        <v>5.82</v>
      </c>
      <c r="E86" s="95">
        <v>5.8</v>
      </c>
      <c r="F86" s="95" t="s">
        <v>380</v>
      </c>
      <c r="G86" s="95">
        <v>5.79</v>
      </c>
      <c r="H86" s="95">
        <v>5.8</v>
      </c>
      <c r="I86" s="12" t="s">
        <v>35</v>
      </c>
    </row>
    <row r="87" spans="2:9" ht="19.7" customHeight="1">
      <c r="B87" s="61" t="s">
        <v>60</v>
      </c>
      <c r="C87" s="61" t="s">
        <v>41</v>
      </c>
      <c r="D87" s="95">
        <v>2.65</v>
      </c>
      <c r="E87" s="95">
        <v>2.66</v>
      </c>
      <c r="F87" s="95" t="s">
        <v>380</v>
      </c>
      <c r="G87" s="95">
        <v>2.8</v>
      </c>
      <c r="H87" s="95">
        <v>2.8</v>
      </c>
      <c r="I87" s="12" t="s">
        <v>61</v>
      </c>
    </row>
    <row r="88" spans="2:9" ht="19.7" customHeight="1">
      <c r="B88" s="61" t="s">
        <v>340</v>
      </c>
      <c r="C88" s="61" t="s">
        <v>77</v>
      </c>
      <c r="D88" s="95" t="s">
        <v>380</v>
      </c>
      <c r="E88" s="95">
        <v>1.69</v>
      </c>
      <c r="F88" s="95">
        <v>1.61</v>
      </c>
      <c r="G88" s="95" t="s">
        <v>380</v>
      </c>
      <c r="H88" s="95">
        <v>1.61</v>
      </c>
      <c r="I88" s="12" t="s">
        <v>78</v>
      </c>
    </row>
    <row r="89" spans="2:9" ht="19.7" customHeight="1">
      <c r="B89" s="61" t="s">
        <v>341</v>
      </c>
      <c r="C89" s="61" t="s">
        <v>342</v>
      </c>
      <c r="D89" s="95">
        <v>1.37</v>
      </c>
      <c r="E89" s="95">
        <v>1.36</v>
      </c>
      <c r="F89" s="95">
        <v>1.36</v>
      </c>
      <c r="G89" s="95">
        <v>1.33</v>
      </c>
      <c r="H89" s="95">
        <v>1.36</v>
      </c>
      <c r="I89" s="12" t="s">
        <v>343</v>
      </c>
    </row>
    <row r="90" spans="2:9" ht="19.7" customHeight="1">
      <c r="B90" s="61" t="s">
        <v>344</v>
      </c>
      <c r="C90" s="61" t="s">
        <v>145</v>
      </c>
      <c r="D90" s="95">
        <v>1.85</v>
      </c>
      <c r="E90" s="95">
        <v>1.85</v>
      </c>
      <c r="F90" s="95">
        <v>1.84</v>
      </c>
      <c r="G90" s="95">
        <v>1.87</v>
      </c>
      <c r="H90" s="95">
        <v>1.85</v>
      </c>
      <c r="I90" s="12" t="s">
        <v>146</v>
      </c>
    </row>
    <row r="91" spans="2:9" ht="19.7" customHeight="1">
      <c r="B91" s="61" t="s">
        <v>103</v>
      </c>
      <c r="C91" s="61" t="s">
        <v>79</v>
      </c>
      <c r="D91" s="95">
        <v>2.02</v>
      </c>
      <c r="E91" s="95">
        <v>2.02</v>
      </c>
      <c r="F91" s="95">
        <v>2</v>
      </c>
      <c r="G91" s="95">
        <v>2</v>
      </c>
      <c r="H91" s="95" t="s">
        <v>380</v>
      </c>
      <c r="I91" s="12" t="s">
        <v>80</v>
      </c>
    </row>
    <row r="92" spans="2:9" ht="19.7" customHeight="1">
      <c r="B92" s="61" t="s">
        <v>62</v>
      </c>
      <c r="C92" s="61" t="s">
        <v>46</v>
      </c>
      <c r="D92" s="95">
        <v>2.2999999999999998</v>
      </c>
      <c r="E92" s="95">
        <v>2.4</v>
      </c>
      <c r="F92" s="95" t="s">
        <v>380</v>
      </c>
      <c r="G92" s="95">
        <v>2.5</v>
      </c>
      <c r="H92" s="95" t="s">
        <v>380</v>
      </c>
      <c r="I92" s="12" t="s">
        <v>44</v>
      </c>
    </row>
    <row r="93" spans="2:9" ht="19.7" customHeight="1">
      <c r="B93" s="61" t="s">
        <v>81</v>
      </c>
      <c r="C93" s="61" t="s">
        <v>82</v>
      </c>
      <c r="D93" s="95">
        <v>2.8</v>
      </c>
      <c r="E93" s="95">
        <v>2.76</v>
      </c>
      <c r="F93" s="95">
        <v>2.76</v>
      </c>
      <c r="G93" s="95">
        <v>2.98</v>
      </c>
      <c r="H93" s="95">
        <v>2.95</v>
      </c>
      <c r="I93" s="12" t="s">
        <v>83</v>
      </c>
    </row>
    <row r="94" spans="2:9" ht="19.7" customHeight="1">
      <c r="B94" s="61" t="s">
        <v>127</v>
      </c>
      <c r="C94" s="61" t="s">
        <v>126</v>
      </c>
      <c r="D94" s="95" t="s">
        <v>380</v>
      </c>
      <c r="E94" s="95">
        <v>5.5</v>
      </c>
      <c r="F94" s="95" t="s">
        <v>380</v>
      </c>
      <c r="G94" s="95" t="s">
        <v>380</v>
      </c>
      <c r="H94" s="95"/>
      <c r="I94" s="12" t="s">
        <v>129</v>
      </c>
    </row>
    <row r="95" spans="2:9" ht="19.7" customHeight="1">
      <c r="B95" s="61" t="s">
        <v>187</v>
      </c>
      <c r="C95" s="61" t="s">
        <v>185</v>
      </c>
      <c r="D95" s="95">
        <v>1.25</v>
      </c>
      <c r="E95" s="95" t="s">
        <v>380</v>
      </c>
      <c r="F95" s="95" t="s">
        <v>380</v>
      </c>
      <c r="G95" s="95">
        <v>1.23</v>
      </c>
      <c r="H95" s="95">
        <v>1.29</v>
      </c>
      <c r="I95" s="12" t="s">
        <v>194</v>
      </c>
    </row>
    <row r="96" spans="2:9" ht="19.7" customHeight="1">
      <c r="B96" s="61" t="s">
        <v>345</v>
      </c>
      <c r="C96" s="61" t="s">
        <v>154</v>
      </c>
      <c r="D96" s="95" t="s">
        <v>380</v>
      </c>
      <c r="E96" s="95">
        <v>1.85</v>
      </c>
      <c r="F96" s="95" t="s">
        <v>380</v>
      </c>
      <c r="G96" s="95" t="s">
        <v>380</v>
      </c>
      <c r="H96" s="95" t="s">
        <v>380</v>
      </c>
      <c r="I96" s="12" t="s">
        <v>158</v>
      </c>
    </row>
    <row r="97" spans="2:9" ht="19.7" customHeight="1">
      <c r="B97" s="61" t="s">
        <v>84</v>
      </c>
      <c r="C97" s="61" t="s">
        <v>85</v>
      </c>
      <c r="D97" s="95">
        <v>2.29</v>
      </c>
      <c r="E97" s="95" t="s">
        <v>380</v>
      </c>
      <c r="F97" s="95" t="s">
        <v>380</v>
      </c>
      <c r="G97" s="95" t="s">
        <v>380</v>
      </c>
      <c r="H97" s="95">
        <v>2.29</v>
      </c>
      <c r="I97" s="12" t="s">
        <v>86</v>
      </c>
    </row>
    <row r="98" spans="2:9" ht="19.7" customHeight="1">
      <c r="B98" s="61" t="s">
        <v>87</v>
      </c>
      <c r="C98" s="61" t="s">
        <v>88</v>
      </c>
      <c r="D98" s="95" t="s">
        <v>233</v>
      </c>
      <c r="E98" s="95">
        <v>2.5499999999999998</v>
      </c>
      <c r="F98" s="95" t="s">
        <v>380</v>
      </c>
      <c r="G98" s="95">
        <v>2.4300000000000002</v>
      </c>
      <c r="H98" s="95">
        <v>2.4500000000000002</v>
      </c>
      <c r="I98" s="12" t="s">
        <v>89</v>
      </c>
    </row>
    <row r="99" spans="2:9" ht="19.7" customHeight="1">
      <c r="B99" s="61" t="s">
        <v>346</v>
      </c>
      <c r="C99" s="61" t="s">
        <v>347</v>
      </c>
      <c r="D99" s="95" t="s">
        <v>380</v>
      </c>
      <c r="E99" s="95" t="s">
        <v>380</v>
      </c>
      <c r="F99" s="95" t="s">
        <v>380</v>
      </c>
      <c r="G99" s="95" t="s">
        <v>380</v>
      </c>
      <c r="H99" s="95" t="s">
        <v>380</v>
      </c>
      <c r="I99" s="12" t="s">
        <v>348</v>
      </c>
    </row>
    <row r="100" spans="2:9" ht="19.7" customHeight="1">
      <c r="B100" s="61" t="s">
        <v>349</v>
      </c>
      <c r="C100" s="61" t="s">
        <v>191</v>
      </c>
      <c r="D100" s="95">
        <v>1.97</v>
      </c>
      <c r="E100" s="95">
        <v>1.99</v>
      </c>
      <c r="F100" s="95">
        <v>1.99</v>
      </c>
      <c r="G100" s="95">
        <v>1.9</v>
      </c>
      <c r="H100" s="95">
        <v>1.88</v>
      </c>
      <c r="I100" s="12" t="s">
        <v>192</v>
      </c>
    </row>
    <row r="101" spans="2:9" ht="19.7" customHeight="1">
      <c r="B101" s="61" t="s">
        <v>350</v>
      </c>
      <c r="C101" s="61" t="s">
        <v>131</v>
      </c>
      <c r="D101" s="95">
        <v>1.1000000000000001</v>
      </c>
      <c r="E101" s="95" t="s">
        <v>380</v>
      </c>
      <c r="F101" s="95">
        <v>1</v>
      </c>
      <c r="G101" s="95">
        <v>1</v>
      </c>
      <c r="H101" s="95" t="s">
        <v>380</v>
      </c>
      <c r="I101" s="94" t="s">
        <v>132</v>
      </c>
    </row>
    <row r="102" spans="2:9" ht="19.7" customHeight="1">
      <c r="B102" s="60" t="s">
        <v>351</v>
      </c>
      <c r="C102" s="87"/>
      <c r="D102" s="88"/>
      <c r="E102" s="88"/>
      <c r="F102" s="88"/>
      <c r="G102" s="88"/>
      <c r="H102" s="88"/>
      <c r="I102" s="89" t="s">
        <v>63</v>
      </c>
    </row>
    <row r="103" spans="2:9" ht="19.7" customHeight="1">
      <c r="B103" s="61" t="s">
        <v>101</v>
      </c>
      <c r="C103" s="61" t="s">
        <v>102</v>
      </c>
      <c r="D103" s="95">
        <v>20.7</v>
      </c>
      <c r="E103" s="95">
        <v>20.75</v>
      </c>
      <c r="F103" s="95">
        <v>20.65</v>
      </c>
      <c r="G103" s="95">
        <v>20.25</v>
      </c>
      <c r="H103" s="95">
        <v>19.899999999999999</v>
      </c>
      <c r="I103" s="12" t="s">
        <v>104</v>
      </c>
    </row>
    <row r="104" spans="2:9" ht="19.7" customHeight="1">
      <c r="B104" s="61" t="s">
        <v>90</v>
      </c>
      <c r="C104" s="61" t="s">
        <v>91</v>
      </c>
      <c r="D104" s="95">
        <v>9</v>
      </c>
      <c r="E104" s="95">
        <v>9</v>
      </c>
      <c r="F104" s="95" t="s">
        <v>380</v>
      </c>
      <c r="G104" s="95">
        <v>9.1</v>
      </c>
      <c r="H104" s="95">
        <v>9.01</v>
      </c>
      <c r="I104" s="12" t="s">
        <v>92</v>
      </c>
    </row>
    <row r="105" spans="2:9" ht="19.7" customHeight="1">
      <c r="B105" s="61" t="s">
        <v>174</v>
      </c>
      <c r="C105" s="61" t="s">
        <v>175</v>
      </c>
      <c r="D105" s="95">
        <v>105</v>
      </c>
      <c r="E105" s="95" t="s">
        <v>380</v>
      </c>
      <c r="F105" s="95" t="s">
        <v>380</v>
      </c>
      <c r="G105" s="95">
        <v>105</v>
      </c>
      <c r="H105" s="95" t="s">
        <v>380</v>
      </c>
      <c r="I105" s="12" t="s">
        <v>176</v>
      </c>
    </row>
    <row r="106" spans="2:9" ht="19.7" customHeight="1">
      <c r="B106" s="61" t="s">
        <v>109</v>
      </c>
      <c r="C106" s="61" t="s">
        <v>110</v>
      </c>
      <c r="D106" s="95">
        <v>11.5</v>
      </c>
      <c r="E106" s="95" t="s">
        <v>380</v>
      </c>
      <c r="F106" s="95" t="s">
        <v>380</v>
      </c>
      <c r="G106" s="95" t="s">
        <v>380</v>
      </c>
      <c r="H106" s="95" t="s">
        <v>380</v>
      </c>
      <c r="I106" s="12" t="s">
        <v>111</v>
      </c>
    </row>
    <row r="107" spans="2:9" ht="19.7" customHeight="1">
      <c r="B107" s="61" t="s">
        <v>378</v>
      </c>
      <c r="C107" s="61" t="s">
        <v>105</v>
      </c>
      <c r="D107" s="95" t="s">
        <v>380</v>
      </c>
      <c r="E107" s="95" t="s">
        <v>380</v>
      </c>
      <c r="F107" s="95">
        <v>9.25</v>
      </c>
      <c r="G107" s="95" t="s">
        <v>380</v>
      </c>
      <c r="H107" s="95">
        <v>9.3000000000000007</v>
      </c>
      <c r="I107" s="12" t="s">
        <v>108</v>
      </c>
    </row>
    <row r="108" spans="2:9" ht="19.7" customHeight="1">
      <c r="B108" s="61" t="s">
        <v>352</v>
      </c>
      <c r="C108" s="61" t="s">
        <v>353</v>
      </c>
      <c r="D108" s="95">
        <v>14.8</v>
      </c>
      <c r="E108" s="95">
        <v>13</v>
      </c>
      <c r="F108" s="95">
        <v>11.05</v>
      </c>
      <c r="G108" s="95">
        <v>11.05</v>
      </c>
      <c r="H108" s="95">
        <v>11.05</v>
      </c>
      <c r="I108" s="12" t="s">
        <v>354</v>
      </c>
    </row>
    <row r="109" spans="2:9" ht="19.7" customHeight="1">
      <c r="B109" s="61" t="s">
        <v>125</v>
      </c>
      <c r="C109" s="61" t="s">
        <v>124</v>
      </c>
      <c r="D109" s="95" t="s">
        <v>380</v>
      </c>
      <c r="E109" s="95" t="s">
        <v>380</v>
      </c>
      <c r="F109" s="95" t="s">
        <v>380</v>
      </c>
      <c r="G109" s="95" t="s">
        <v>380</v>
      </c>
      <c r="H109" s="95">
        <v>44</v>
      </c>
      <c r="I109" s="12" t="s">
        <v>130</v>
      </c>
    </row>
    <row r="110" spans="2:9" ht="19.7" customHeight="1">
      <c r="B110" s="61" t="s">
        <v>355</v>
      </c>
      <c r="C110" s="61" t="s">
        <v>213</v>
      </c>
      <c r="D110" s="95" t="s">
        <v>380</v>
      </c>
      <c r="E110" s="95" t="s">
        <v>380</v>
      </c>
      <c r="F110" s="95">
        <v>23.48</v>
      </c>
      <c r="G110" s="95" t="s">
        <v>380</v>
      </c>
      <c r="H110" s="95" t="s">
        <v>380</v>
      </c>
      <c r="I110" s="12" t="s">
        <v>216</v>
      </c>
    </row>
    <row r="111" spans="2:9" ht="19.7" customHeight="1">
      <c r="B111" s="61" t="s">
        <v>356</v>
      </c>
      <c r="C111" s="61" t="s">
        <v>172</v>
      </c>
      <c r="D111" s="95" t="s">
        <v>380</v>
      </c>
      <c r="E111" s="95" t="s">
        <v>380</v>
      </c>
      <c r="F111" s="95" t="s">
        <v>380</v>
      </c>
      <c r="G111" s="95" t="s">
        <v>380</v>
      </c>
      <c r="H111" s="95">
        <v>27</v>
      </c>
      <c r="I111" s="92" t="s">
        <v>173</v>
      </c>
    </row>
    <row r="112" spans="2:9" ht="19.7" customHeight="1">
      <c r="B112" s="60" t="s">
        <v>357</v>
      </c>
      <c r="C112" s="87"/>
      <c r="D112" s="88"/>
      <c r="E112" s="88"/>
      <c r="F112" s="88"/>
      <c r="G112" s="88"/>
      <c r="H112" s="88"/>
      <c r="I112" s="89" t="s">
        <v>29</v>
      </c>
    </row>
    <row r="113" spans="2:9" ht="19.7" customHeight="1">
      <c r="B113" s="61" t="s">
        <v>358</v>
      </c>
      <c r="C113" s="61" t="s">
        <v>218</v>
      </c>
      <c r="D113" s="95">
        <v>0.4</v>
      </c>
      <c r="E113" s="95">
        <v>0.36</v>
      </c>
      <c r="F113" s="95">
        <v>0.36</v>
      </c>
      <c r="G113" s="95">
        <v>0.36</v>
      </c>
      <c r="H113" s="95" t="s">
        <v>380</v>
      </c>
      <c r="I113" s="12" t="s">
        <v>219</v>
      </c>
    </row>
    <row r="114" spans="2:9" ht="19.7" customHeight="1">
      <c r="B114" s="61" t="s">
        <v>221</v>
      </c>
      <c r="C114" s="61" t="s">
        <v>222</v>
      </c>
      <c r="D114" s="95">
        <v>3.06</v>
      </c>
      <c r="E114" s="95">
        <v>3.06</v>
      </c>
      <c r="F114" s="95">
        <v>3.06</v>
      </c>
      <c r="G114" s="95">
        <v>3.06</v>
      </c>
      <c r="H114" s="95" t="s">
        <v>380</v>
      </c>
      <c r="I114" s="12" t="s">
        <v>224</v>
      </c>
    </row>
    <row r="115" spans="2:9" ht="19.7" customHeight="1">
      <c r="B115" s="61" t="s">
        <v>359</v>
      </c>
      <c r="C115" s="61" t="s">
        <v>204</v>
      </c>
      <c r="D115" s="95" t="s">
        <v>380</v>
      </c>
      <c r="E115" s="95" t="s">
        <v>380</v>
      </c>
      <c r="F115" s="95" t="s">
        <v>380</v>
      </c>
      <c r="G115" s="95" t="s">
        <v>380</v>
      </c>
      <c r="H115" s="95" t="s">
        <v>380</v>
      </c>
      <c r="I115" s="12" t="s">
        <v>205</v>
      </c>
    </row>
    <row r="116" spans="2:9" ht="19.7" customHeight="1">
      <c r="B116" s="61" t="s">
        <v>360</v>
      </c>
      <c r="C116" s="61" t="s">
        <v>141</v>
      </c>
      <c r="D116" s="95">
        <v>4.9000000000000004</v>
      </c>
      <c r="E116" s="95">
        <v>4.9000000000000004</v>
      </c>
      <c r="F116" s="95">
        <v>4.88</v>
      </c>
      <c r="G116" s="95">
        <v>4.87</v>
      </c>
      <c r="H116" s="95">
        <v>4.87</v>
      </c>
      <c r="I116" s="12" t="s">
        <v>142</v>
      </c>
    </row>
    <row r="117" spans="2:9" ht="19.7" customHeight="1">
      <c r="B117" s="61" t="s">
        <v>361</v>
      </c>
      <c r="C117" s="61" t="s">
        <v>362</v>
      </c>
      <c r="D117" s="95" t="s">
        <v>380</v>
      </c>
      <c r="E117" s="95" t="s">
        <v>380</v>
      </c>
      <c r="F117" s="95" t="s">
        <v>380</v>
      </c>
      <c r="G117" s="95" t="s">
        <v>380</v>
      </c>
      <c r="H117" s="95">
        <v>4.5999999999999996</v>
      </c>
      <c r="I117" s="12" t="s">
        <v>363</v>
      </c>
    </row>
    <row r="118" spans="2:9" ht="19.7" customHeight="1">
      <c r="B118" s="61" t="s">
        <v>364</v>
      </c>
      <c r="C118" s="61" t="s">
        <v>188</v>
      </c>
      <c r="D118" s="95" t="s">
        <v>380</v>
      </c>
      <c r="E118" s="95" t="s">
        <v>380</v>
      </c>
      <c r="F118" s="95" t="s">
        <v>380</v>
      </c>
      <c r="G118" s="95" t="s">
        <v>380</v>
      </c>
      <c r="H118" s="95" t="s">
        <v>380</v>
      </c>
      <c r="I118" s="12" t="s">
        <v>193</v>
      </c>
    </row>
    <row r="119" spans="2:9" ht="19.7" customHeight="1">
      <c r="B119" s="61" t="s">
        <v>365</v>
      </c>
      <c r="C119" s="61" t="s">
        <v>366</v>
      </c>
      <c r="D119" s="95" t="s">
        <v>380</v>
      </c>
      <c r="E119" s="95">
        <v>7</v>
      </c>
      <c r="F119" s="95">
        <v>7</v>
      </c>
      <c r="G119" s="95">
        <v>6.8</v>
      </c>
      <c r="H119" s="95">
        <v>6.7</v>
      </c>
      <c r="I119" s="12" t="s">
        <v>367</v>
      </c>
    </row>
    <row r="120" spans="2:9" ht="19.7" customHeight="1">
      <c r="B120" s="61" t="s">
        <v>368</v>
      </c>
      <c r="C120" s="61" t="s">
        <v>369</v>
      </c>
      <c r="D120" s="95" t="s">
        <v>380</v>
      </c>
      <c r="E120" s="95" t="s">
        <v>380</v>
      </c>
      <c r="F120" s="95" t="s">
        <v>380</v>
      </c>
      <c r="G120" s="95" t="s">
        <v>380</v>
      </c>
      <c r="H120" s="95" t="s">
        <v>380</v>
      </c>
      <c r="I120" s="12" t="s">
        <v>370</v>
      </c>
    </row>
  </sheetData>
  <mergeCells count="20">
    <mergeCell ref="B1:I1"/>
    <mergeCell ref="B2:I2"/>
    <mergeCell ref="B3:B4"/>
    <mergeCell ref="C3:C4"/>
    <mergeCell ref="D3:D4"/>
    <mergeCell ref="I3:I4"/>
    <mergeCell ref="G3:G4"/>
    <mergeCell ref="H3:H4"/>
    <mergeCell ref="F3:F4"/>
    <mergeCell ref="E3:E4"/>
    <mergeCell ref="B65:I65"/>
    <mergeCell ref="B66:I66"/>
    <mergeCell ref="B67:B68"/>
    <mergeCell ref="C67:C68"/>
    <mergeCell ref="I67:I68"/>
    <mergeCell ref="D67:D68"/>
    <mergeCell ref="G67:G68"/>
    <mergeCell ref="H67:H68"/>
    <mergeCell ref="F67:F68"/>
    <mergeCell ref="E67:E68"/>
  </mergeCells>
  <phoneticPr fontId="84" type="noConversion"/>
  <pageMargins left="0" right="0.25" top="0" bottom="0" header="0.31496062992126" footer="0.31496062992126"/>
  <pageSetup paperSize="9" scale="65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2"/>
  <sheetViews>
    <sheetView rightToLeft="1" zoomScale="115" zoomScaleNormal="115" workbookViewId="0">
      <selection activeCell="A41" sqref="A41:N68"/>
    </sheetView>
  </sheetViews>
  <sheetFormatPr defaultRowHeight="12.75"/>
  <cols>
    <col min="1" max="1" width="29.7109375" style="4" customWidth="1"/>
    <col min="2" max="2" width="7.28515625" style="4" customWidth="1"/>
    <col min="3" max="3" width="8.42578125" style="4" customWidth="1"/>
    <col min="4" max="4" width="8.42578125" style="13" customWidth="1"/>
    <col min="5" max="5" width="8.85546875" style="13" customWidth="1"/>
    <col min="6" max="6" width="9.28515625" style="4" customWidth="1"/>
    <col min="7" max="7" width="8.5703125" style="4" customWidth="1"/>
    <col min="8" max="8" width="9.140625" style="4" customWidth="1"/>
    <col min="9" max="9" width="7.5703125" style="6" customWidth="1"/>
    <col min="10" max="10" width="7.5703125" style="7" customWidth="1"/>
    <col min="11" max="11" width="15.5703125" style="9" customWidth="1"/>
    <col min="12" max="12" width="15.85546875" style="9" customWidth="1"/>
    <col min="13" max="13" width="10.85546875" style="8" customWidth="1"/>
    <col min="14" max="14" width="32.28515625" style="4" customWidth="1"/>
    <col min="15" max="16384" width="9.140625" style="4"/>
  </cols>
  <sheetData>
    <row r="1" spans="1:14" ht="33.75" customHeight="1">
      <c r="A1" s="21" t="s">
        <v>4</v>
      </c>
      <c r="B1" s="156" t="s">
        <v>425</v>
      </c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</row>
    <row r="2" spans="1:14" ht="28.5" customHeight="1">
      <c r="A2" s="28" t="s">
        <v>5</v>
      </c>
      <c r="B2" s="162" t="s">
        <v>426</v>
      </c>
      <c r="C2" s="163"/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3"/>
    </row>
    <row r="3" spans="1:14" ht="56.25" customHeight="1">
      <c r="A3" s="31" t="s">
        <v>0</v>
      </c>
      <c r="B3" s="32" t="s">
        <v>6</v>
      </c>
      <c r="C3" s="32" t="s">
        <v>7</v>
      </c>
      <c r="D3" s="32" t="s">
        <v>8</v>
      </c>
      <c r="E3" s="32" t="s">
        <v>9</v>
      </c>
      <c r="F3" s="32" t="s">
        <v>22</v>
      </c>
      <c r="G3" s="32" t="s">
        <v>2</v>
      </c>
      <c r="H3" s="32" t="s">
        <v>23</v>
      </c>
      <c r="I3" s="33" t="s">
        <v>10</v>
      </c>
      <c r="J3" s="34" t="s">
        <v>97</v>
      </c>
      <c r="K3" s="32" t="s">
        <v>64</v>
      </c>
      <c r="L3" s="32" t="s">
        <v>65</v>
      </c>
      <c r="M3" s="32" t="s">
        <v>11</v>
      </c>
      <c r="N3" s="35" t="s">
        <v>1</v>
      </c>
    </row>
    <row r="4" spans="1:14" ht="19.7" customHeight="1">
      <c r="A4" s="36" t="s">
        <v>12</v>
      </c>
      <c r="B4" s="124" t="s">
        <v>3</v>
      </c>
      <c r="C4" s="124"/>
      <c r="D4" s="124"/>
      <c r="E4" s="124"/>
      <c r="F4" s="124"/>
      <c r="G4" s="124"/>
      <c r="H4" s="124"/>
      <c r="I4" s="124"/>
      <c r="J4" s="124"/>
      <c r="K4" s="124"/>
      <c r="L4" s="124"/>
      <c r="M4" s="124"/>
      <c r="N4" s="124"/>
    </row>
    <row r="5" spans="1:14" ht="19.7" customHeight="1">
      <c r="A5" s="37" t="s">
        <v>374</v>
      </c>
      <c r="B5" s="38" t="s">
        <v>169</v>
      </c>
      <c r="C5" s="39">
        <v>0.66</v>
      </c>
      <c r="D5" s="40">
        <v>0.67</v>
      </c>
      <c r="E5" s="40">
        <v>0.64</v>
      </c>
      <c r="F5" s="41">
        <v>0.66</v>
      </c>
      <c r="G5" s="41">
        <v>0.66</v>
      </c>
      <c r="H5" s="41">
        <v>0.66</v>
      </c>
      <c r="I5" s="42">
        <v>0</v>
      </c>
      <c r="J5" s="43">
        <v>98</v>
      </c>
      <c r="K5" s="43">
        <v>89606455</v>
      </c>
      <c r="L5" s="43">
        <v>59229335.369999997</v>
      </c>
      <c r="M5" s="44">
        <v>5</v>
      </c>
      <c r="N5" s="45" t="s">
        <v>170</v>
      </c>
    </row>
    <row r="6" spans="1:14" ht="19.7" customHeight="1">
      <c r="A6" s="37" t="s">
        <v>395</v>
      </c>
      <c r="B6" s="38" t="s">
        <v>36</v>
      </c>
      <c r="C6" s="39">
        <v>3.07</v>
      </c>
      <c r="D6" s="40">
        <v>3.1</v>
      </c>
      <c r="E6" s="40">
        <v>2.93</v>
      </c>
      <c r="F6" s="41">
        <v>3.02</v>
      </c>
      <c r="G6" s="41">
        <v>3.02</v>
      </c>
      <c r="H6" s="41">
        <v>3.07</v>
      </c>
      <c r="I6" s="42">
        <v>-1.6286644951139961</v>
      </c>
      <c r="J6" s="43">
        <v>392</v>
      </c>
      <c r="K6" s="43">
        <v>133815386</v>
      </c>
      <c r="L6" s="43">
        <v>404184923.19</v>
      </c>
      <c r="M6" s="44">
        <v>5</v>
      </c>
      <c r="N6" s="45" t="s">
        <v>48</v>
      </c>
    </row>
    <row r="7" spans="1:14" ht="19.7" customHeight="1">
      <c r="A7" s="37" t="s">
        <v>98</v>
      </c>
      <c r="B7" s="38" t="s">
        <v>99</v>
      </c>
      <c r="C7" s="39">
        <v>1.02</v>
      </c>
      <c r="D7" s="40">
        <v>1.02</v>
      </c>
      <c r="E7" s="40">
        <v>0.99</v>
      </c>
      <c r="F7" s="41">
        <v>1.01</v>
      </c>
      <c r="G7" s="41">
        <v>1.01</v>
      </c>
      <c r="H7" s="41">
        <v>1.02</v>
      </c>
      <c r="I7" s="42">
        <v>-0.98039215686274161</v>
      </c>
      <c r="J7" s="43">
        <v>61</v>
      </c>
      <c r="K7" s="43">
        <v>23441716</v>
      </c>
      <c r="L7" s="43">
        <v>23630453.73</v>
      </c>
      <c r="M7" s="44">
        <v>5</v>
      </c>
      <c r="N7" s="45" t="s">
        <v>100</v>
      </c>
    </row>
    <row r="8" spans="1:14" ht="19.7" customHeight="1">
      <c r="A8" s="37" t="s">
        <v>386</v>
      </c>
      <c r="B8" s="38" t="s">
        <v>45</v>
      </c>
      <c r="C8" s="39">
        <v>7.0000000000000007E-2</v>
      </c>
      <c r="D8" s="40">
        <v>7.0000000000000007E-2</v>
      </c>
      <c r="E8" s="40">
        <v>0.06</v>
      </c>
      <c r="F8" s="41">
        <v>7.0000000000000007E-2</v>
      </c>
      <c r="G8" s="41">
        <v>7.0000000000000007E-2</v>
      </c>
      <c r="H8" s="41">
        <v>7.0000000000000007E-2</v>
      </c>
      <c r="I8" s="42">
        <v>0</v>
      </c>
      <c r="J8" s="43">
        <v>19</v>
      </c>
      <c r="K8" s="43">
        <v>9928334</v>
      </c>
      <c r="L8" s="43">
        <v>694769.3</v>
      </c>
      <c r="M8" s="44">
        <v>5</v>
      </c>
      <c r="N8" s="45" t="s">
        <v>66</v>
      </c>
    </row>
    <row r="9" spans="1:14" ht="19.7" customHeight="1">
      <c r="A9" s="37" t="s">
        <v>403</v>
      </c>
      <c r="B9" s="38" t="s">
        <v>25</v>
      </c>
      <c r="C9" s="39">
        <v>0.22</v>
      </c>
      <c r="D9" s="40">
        <v>0.23</v>
      </c>
      <c r="E9" s="40">
        <v>0.22</v>
      </c>
      <c r="F9" s="41">
        <v>0.22</v>
      </c>
      <c r="G9" s="41">
        <v>0.22</v>
      </c>
      <c r="H9" s="41">
        <v>0.22</v>
      </c>
      <c r="I9" s="42">
        <v>0</v>
      </c>
      <c r="J9" s="43">
        <v>53</v>
      </c>
      <c r="K9" s="43">
        <v>111041578</v>
      </c>
      <c r="L9" s="43">
        <v>24430014.68</v>
      </c>
      <c r="M9" s="44">
        <v>5</v>
      </c>
      <c r="N9" s="45" t="s">
        <v>26</v>
      </c>
    </row>
    <row r="10" spans="1:14" ht="19.7" customHeight="1">
      <c r="A10" s="37" t="s">
        <v>50</v>
      </c>
      <c r="B10" s="38" t="s">
        <v>51</v>
      </c>
      <c r="C10" s="39">
        <v>4.58</v>
      </c>
      <c r="D10" s="40">
        <v>4.72</v>
      </c>
      <c r="E10" s="40">
        <v>4.57</v>
      </c>
      <c r="F10" s="41">
        <v>4.6399999999999997</v>
      </c>
      <c r="G10" s="41">
        <v>4.72</v>
      </c>
      <c r="H10" s="41">
        <v>4.58</v>
      </c>
      <c r="I10" s="42">
        <v>3.0567685589519611</v>
      </c>
      <c r="J10" s="43">
        <v>198</v>
      </c>
      <c r="K10" s="43">
        <v>33056645</v>
      </c>
      <c r="L10" s="43">
        <v>153508074.31</v>
      </c>
      <c r="M10" s="44">
        <v>5</v>
      </c>
      <c r="N10" s="45" t="s">
        <v>52</v>
      </c>
    </row>
    <row r="11" spans="1:14" ht="19.7" customHeight="1">
      <c r="A11" s="37" t="s">
        <v>397</v>
      </c>
      <c r="B11" s="38" t="s">
        <v>74</v>
      </c>
      <c r="C11" s="39">
        <v>0.22</v>
      </c>
      <c r="D11" s="40">
        <v>0.23</v>
      </c>
      <c r="E11" s="40">
        <v>0.22</v>
      </c>
      <c r="F11" s="41">
        <v>0.22</v>
      </c>
      <c r="G11" s="41">
        <v>0.22</v>
      </c>
      <c r="H11" s="41">
        <v>0.23</v>
      </c>
      <c r="I11" s="42">
        <v>-4.3478260869565304</v>
      </c>
      <c r="J11" s="43">
        <v>16</v>
      </c>
      <c r="K11" s="43">
        <v>42014663</v>
      </c>
      <c r="L11" s="43">
        <v>9257232.7699999996</v>
      </c>
      <c r="M11" s="44">
        <v>3</v>
      </c>
      <c r="N11" s="45" t="s">
        <v>75</v>
      </c>
    </row>
    <row r="12" spans="1:14" ht="19.7" customHeight="1">
      <c r="A12" s="37" t="s">
        <v>53</v>
      </c>
      <c r="B12" s="38" t="s">
        <v>42</v>
      </c>
      <c r="C12" s="39">
        <v>0.28000000000000003</v>
      </c>
      <c r="D12" s="40">
        <v>0.28999999999999998</v>
      </c>
      <c r="E12" s="40">
        <v>0.28000000000000003</v>
      </c>
      <c r="F12" s="41">
        <v>0.28000000000000003</v>
      </c>
      <c r="G12" s="41">
        <v>0.28999999999999998</v>
      </c>
      <c r="H12" s="41">
        <v>0.28000000000000003</v>
      </c>
      <c r="I12" s="42">
        <v>3.5714285714285587</v>
      </c>
      <c r="J12" s="43">
        <v>76</v>
      </c>
      <c r="K12" s="43">
        <v>132711737</v>
      </c>
      <c r="L12" s="43">
        <v>37739843.560000002</v>
      </c>
      <c r="M12" s="44">
        <v>5</v>
      </c>
      <c r="N12" s="45" t="s">
        <v>43</v>
      </c>
    </row>
    <row r="13" spans="1:14" ht="19.7" customHeight="1">
      <c r="A13" s="37" t="s">
        <v>54</v>
      </c>
      <c r="B13" s="38" t="s">
        <v>39</v>
      </c>
      <c r="C13" s="39">
        <v>0.13</v>
      </c>
      <c r="D13" s="40">
        <v>0.14000000000000001</v>
      </c>
      <c r="E13" s="40">
        <v>0.13</v>
      </c>
      <c r="F13" s="41">
        <v>0.13</v>
      </c>
      <c r="G13" s="41">
        <v>0.13</v>
      </c>
      <c r="H13" s="41">
        <v>0.13</v>
      </c>
      <c r="I13" s="42">
        <v>0</v>
      </c>
      <c r="J13" s="43">
        <v>52</v>
      </c>
      <c r="K13" s="43">
        <v>59442483</v>
      </c>
      <c r="L13" s="43">
        <v>7787525.29</v>
      </c>
      <c r="M13" s="44">
        <v>5</v>
      </c>
      <c r="N13" s="45" t="s">
        <v>40</v>
      </c>
    </row>
    <row r="14" spans="1:14" ht="19.7" customHeight="1">
      <c r="A14" s="37" t="s">
        <v>404</v>
      </c>
      <c r="B14" s="38" t="s">
        <v>159</v>
      </c>
      <c r="C14" s="39">
        <v>1.95</v>
      </c>
      <c r="D14" s="40">
        <v>2</v>
      </c>
      <c r="E14" s="40">
        <v>1.75</v>
      </c>
      <c r="F14" s="41">
        <v>1.95</v>
      </c>
      <c r="G14" s="41">
        <v>1.75</v>
      </c>
      <c r="H14" s="41">
        <v>1.95</v>
      </c>
      <c r="I14" s="42">
        <v>-10.256410256410254</v>
      </c>
      <c r="J14" s="43">
        <v>30</v>
      </c>
      <c r="K14" s="43">
        <v>42439276</v>
      </c>
      <c r="L14" s="43">
        <v>82539751</v>
      </c>
      <c r="M14" s="44">
        <v>5</v>
      </c>
      <c r="N14" s="45" t="s">
        <v>160</v>
      </c>
    </row>
    <row r="15" spans="1:14" ht="19.7" customHeight="1">
      <c r="A15" s="37" t="s">
        <v>409</v>
      </c>
      <c r="B15" s="38" t="s">
        <v>123</v>
      </c>
      <c r="C15" s="39">
        <v>0.25</v>
      </c>
      <c r="D15" s="40">
        <v>0.25</v>
      </c>
      <c r="E15" s="40">
        <v>0.24</v>
      </c>
      <c r="F15" s="41">
        <v>0.25</v>
      </c>
      <c r="G15" s="41">
        <v>0.25</v>
      </c>
      <c r="H15" s="41">
        <v>0.25</v>
      </c>
      <c r="I15" s="42">
        <v>0</v>
      </c>
      <c r="J15" s="43">
        <v>83</v>
      </c>
      <c r="K15" s="43">
        <v>145950000</v>
      </c>
      <c r="L15" s="43">
        <v>35987500</v>
      </c>
      <c r="M15" s="44">
        <v>5</v>
      </c>
      <c r="N15" s="45" t="s">
        <v>128</v>
      </c>
    </row>
    <row r="16" spans="1:14" ht="19.7" customHeight="1">
      <c r="A16" s="37" t="s">
        <v>38</v>
      </c>
      <c r="B16" s="38" t="s">
        <v>37</v>
      </c>
      <c r="C16" s="39">
        <v>2.0499999999999998</v>
      </c>
      <c r="D16" s="40">
        <v>2.06</v>
      </c>
      <c r="E16" s="40">
        <v>2.0299999999999998</v>
      </c>
      <c r="F16" s="41">
        <v>2.04</v>
      </c>
      <c r="G16" s="41">
        <v>2.04</v>
      </c>
      <c r="H16" s="41">
        <v>2.0499999999999998</v>
      </c>
      <c r="I16" s="42">
        <v>-0.48780487804876982</v>
      </c>
      <c r="J16" s="43">
        <v>347</v>
      </c>
      <c r="K16" s="43">
        <v>348257059</v>
      </c>
      <c r="L16" s="43">
        <v>711486901.1099999</v>
      </c>
      <c r="M16" s="44">
        <v>5</v>
      </c>
      <c r="N16" s="45" t="s">
        <v>55</v>
      </c>
    </row>
    <row r="17" spans="1:17" ht="19.7" customHeight="1">
      <c r="A17" s="37" t="s">
        <v>396</v>
      </c>
      <c r="B17" s="38" t="s">
        <v>147</v>
      </c>
      <c r="C17" s="39">
        <v>0.05</v>
      </c>
      <c r="D17" s="39">
        <v>0.05</v>
      </c>
      <c r="E17" s="39">
        <v>0.05</v>
      </c>
      <c r="F17" s="41">
        <v>0.05</v>
      </c>
      <c r="G17" s="41">
        <v>0.05</v>
      </c>
      <c r="H17" s="41">
        <v>0.05</v>
      </c>
      <c r="I17" s="42">
        <v>0</v>
      </c>
      <c r="J17" s="43">
        <v>10</v>
      </c>
      <c r="K17" s="43">
        <v>3620601</v>
      </c>
      <c r="L17" s="43">
        <v>181030.05</v>
      </c>
      <c r="M17" s="44">
        <v>3</v>
      </c>
      <c r="N17" s="45" t="s">
        <v>241</v>
      </c>
    </row>
    <row r="18" spans="1:17" ht="19.7" customHeight="1">
      <c r="A18" s="37" t="s">
        <v>242</v>
      </c>
      <c r="B18" s="38" t="s">
        <v>243</v>
      </c>
      <c r="C18" s="39">
        <v>0.24</v>
      </c>
      <c r="D18" s="40">
        <v>0.24</v>
      </c>
      <c r="E18" s="40">
        <v>0.24</v>
      </c>
      <c r="F18" s="41">
        <v>0.24</v>
      </c>
      <c r="G18" s="41">
        <v>0.24</v>
      </c>
      <c r="H18" s="41">
        <v>0.28000000000000003</v>
      </c>
      <c r="I18" s="42">
        <v>-14.285714285714302</v>
      </c>
      <c r="J18" s="43">
        <v>6</v>
      </c>
      <c r="K18" s="43">
        <v>8113589</v>
      </c>
      <c r="L18" s="43">
        <v>1947261.36</v>
      </c>
      <c r="M18" s="44">
        <v>2</v>
      </c>
      <c r="N18" s="45" t="s">
        <v>244</v>
      </c>
    </row>
    <row r="19" spans="1:17" ht="19.7" customHeight="1">
      <c r="A19" s="37" t="s">
        <v>183</v>
      </c>
      <c r="B19" s="38" t="s">
        <v>182</v>
      </c>
      <c r="C19" s="39">
        <v>0.4</v>
      </c>
      <c r="D19" s="39">
        <v>0.44</v>
      </c>
      <c r="E19" s="39">
        <v>0.4</v>
      </c>
      <c r="F19" s="41">
        <v>0.42</v>
      </c>
      <c r="G19" s="41">
        <v>0.44</v>
      </c>
      <c r="H19" s="41">
        <v>0.35</v>
      </c>
      <c r="I19" s="42">
        <v>25.714285714285733</v>
      </c>
      <c r="J19" s="43">
        <v>3</v>
      </c>
      <c r="K19" s="43">
        <v>500000</v>
      </c>
      <c r="L19" s="43">
        <v>208000</v>
      </c>
      <c r="M19" s="44">
        <v>2</v>
      </c>
      <c r="N19" s="45" t="s">
        <v>196</v>
      </c>
      <c r="O19" s="120"/>
      <c r="P19" s="120"/>
      <c r="Q19" s="120"/>
    </row>
    <row r="20" spans="1:17" ht="19.7" customHeight="1">
      <c r="A20" s="37" t="s">
        <v>199</v>
      </c>
      <c r="B20" s="38" t="s">
        <v>198</v>
      </c>
      <c r="C20" s="39">
        <v>0.69</v>
      </c>
      <c r="D20" s="40">
        <v>0.69</v>
      </c>
      <c r="E20" s="40">
        <v>0.69</v>
      </c>
      <c r="F20" s="41">
        <v>0.69</v>
      </c>
      <c r="G20" s="41">
        <v>0.69</v>
      </c>
      <c r="H20" s="41">
        <v>0.75</v>
      </c>
      <c r="I20" s="42">
        <v>-8.0000000000000071</v>
      </c>
      <c r="J20" s="43">
        <v>5</v>
      </c>
      <c r="K20" s="43">
        <v>141264</v>
      </c>
      <c r="L20" s="43">
        <v>97472.16</v>
      </c>
      <c r="M20" s="44">
        <v>3</v>
      </c>
      <c r="N20" s="45" t="s">
        <v>283</v>
      </c>
      <c r="O20" s="120"/>
      <c r="P20" s="120"/>
      <c r="Q20" s="120"/>
    </row>
    <row r="21" spans="1:17" ht="19.7" customHeight="1">
      <c r="A21" s="46" t="s">
        <v>13</v>
      </c>
      <c r="B21" s="46"/>
      <c r="C21" s="123"/>
      <c r="D21" s="123"/>
      <c r="E21" s="123"/>
      <c r="F21" s="123"/>
      <c r="G21" s="123"/>
      <c r="H21" s="123"/>
      <c r="I21" s="123"/>
      <c r="J21" s="47">
        <f>SUM(J5:J20)</f>
        <v>1449</v>
      </c>
      <c r="K21" s="48">
        <f>SUM(K5:K20)</f>
        <v>1184080786</v>
      </c>
      <c r="L21" s="48">
        <f>SUM(L5:L20)</f>
        <v>1552910087.8799999</v>
      </c>
      <c r="M21" s="48">
        <v>5</v>
      </c>
      <c r="N21" s="46" t="s">
        <v>14</v>
      </c>
    </row>
    <row r="22" spans="1:17" ht="19.7" customHeight="1">
      <c r="A22" s="50" t="s">
        <v>27</v>
      </c>
      <c r="B22" s="50"/>
      <c r="C22" s="124" t="s">
        <v>95</v>
      </c>
      <c r="D22" s="124"/>
      <c r="E22" s="124"/>
      <c r="F22" s="124"/>
      <c r="G22" s="124"/>
      <c r="H22" s="124"/>
      <c r="I22" s="124"/>
      <c r="J22" s="124"/>
      <c r="K22" s="124"/>
      <c r="L22" s="124"/>
      <c r="M22" s="124"/>
      <c r="N22" s="124"/>
    </row>
    <row r="23" spans="1:17" ht="19.7" customHeight="1">
      <c r="A23" s="37" t="s">
        <v>384</v>
      </c>
      <c r="B23" s="38" t="s">
        <v>32</v>
      </c>
      <c r="C23" s="105">
        <v>14.84</v>
      </c>
      <c r="D23" s="105">
        <v>15.6</v>
      </c>
      <c r="E23" s="105">
        <v>14.8</v>
      </c>
      <c r="F23" s="41">
        <v>15</v>
      </c>
      <c r="G23" s="41">
        <v>14.96</v>
      </c>
      <c r="H23" s="41">
        <v>14.84</v>
      </c>
      <c r="I23" s="42">
        <v>0.80862533692722671</v>
      </c>
      <c r="J23" s="43">
        <v>767</v>
      </c>
      <c r="K23" s="43">
        <v>53149151</v>
      </c>
      <c r="L23" s="43">
        <v>796982079.90999997</v>
      </c>
      <c r="M23" s="44">
        <v>5</v>
      </c>
      <c r="N23" s="45" t="s">
        <v>33</v>
      </c>
    </row>
    <row r="24" spans="1:17" ht="19.7" customHeight="1">
      <c r="A24" s="37" t="s">
        <v>112</v>
      </c>
      <c r="B24" s="38" t="s">
        <v>113</v>
      </c>
      <c r="C24" s="105">
        <v>3.15</v>
      </c>
      <c r="D24" s="105">
        <v>3.5</v>
      </c>
      <c r="E24" s="105">
        <v>3.15</v>
      </c>
      <c r="F24" s="41">
        <v>3.31</v>
      </c>
      <c r="G24" s="41">
        <v>3.3</v>
      </c>
      <c r="H24" s="41">
        <v>3.15</v>
      </c>
      <c r="I24" s="42">
        <v>4.7619047619047672</v>
      </c>
      <c r="J24" s="43">
        <v>48</v>
      </c>
      <c r="K24" s="43">
        <v>1462873</v>
      </c>
      <c r="L24" s="43">
        <v>4842035.9999999991</v>
      </c>
      <c r="M24" s="44">
        <v>5</v>
      </c>
      <c r="N24" s="45" t="s">
        <v>300</v>
      </c>
    </row>
    <row r="25" spans="1:17" ht="19.7" customHeight="1">
      <c r="A25" s="46" t="s">
        <v>93</v>
      </c>
      <c r="B25" s="46"/>
      <c r="C25" s="67"/>
      <c r="D25" s="68"/>
      <c r="E25" s="68"/>
      <c r="F25" s="69"/>
      <c r="G25" s="69"/>
      <c r="H25" s="69"/>
      <c r="I25" s="70"/>
      <c r="J25" s="47">
        <f>SUM(J23:J24)</f>
        <v>815</v>
      </c>
      <c r="K25" s="48">
        <f>SUM(K23:K24)</f>
        <v>54612024</v>
      </c>
      <c r="L25" s="48">
        <f>SUM(L23:L24)</f>
        <v>801824115.90999997</v>
      </c>
      <c r="M25" s="48">
        <v>5</v>
      </c>
      <c r="N25" s="46" t="s">
        <v>14</v>
      </c>
    </row>
    <row r="26" spans="1:17" ht="19.7" customHeight="1">
      <c r="A26" s="50" t="s">
        <v>114</v>
      </c>
      <c r="B26" s="50"/>
      <c r="C26" s="124" t="s">
        <v>116</v>
      </c>
      <c r="D26" s="124"/>
      <c r="E26" s="124"/>
      <c r="F26" s="124"/>
      <c r="G26" s="124"/>
      <c r="H26" s="124"/>
      <c r="I26" s="124"/>
      <c r="J26" s="124"/>
      <c r="K26" s="124"/>
      <c r="L26" s="124"/>
      <c r="M26" s="124"/>
      <c r="N26" s="124"/>
    </row>
    <row r="27" spans="1:17" s="11" customFormat="1" ht="19.7" customHeight="1">
      <c r="A27" s="37" t="s">
        <v>381</v>
      </c>
      <c r="B27" s="54" t="s">
        <v>162</v>
      </c>
      <c r="C27" s="51">
        <v>0.9</v>
      </c>
      <c r="D27" s="51">
        <v>0.95</v>
      </c>
      <c r="E27" s="51">
        <v>0.83</v>
      </c>
      <c r="F27" s="41">
        <v>0.9</v>
      </c>
      <c r="G27" s="41">
        <v>0.83</v>
      </c>
      <c r="H27" s="41">
        <v>0.9</v>
      </c>
      <c r="I27" s="42">
        <v>-7.7777777777777839</v>
      </c>
      <c r="J27" s="43">
        <v>16</v>
      </c>
      <c r="K27" s="43">
        <v>1404342</v>
      </c>
      <c r="L27" s="43">
        <v>1265002.3</v>
      </c>
      <c r="M27" s="44">
        <v>3</v>
      </c>
      <c r="N27" s="45" t="s">
        <v>163</v>
      </c>
    </row>
    <row r="28" spans="1:17" s="11" customFormat="1" ht="19.7" customHeight="1">
      <c r="A28" s="37" t="s">
        <v>402</v>
      </c>
      <c r="B28" s="54" t="s">
        <v>206</v>
      </c>
      <c r="C28" s="51">
        <v>0.5</v>
      </c>
      <c r="D28" s="51">
        <v>0.5</v>
      </c>
      <c r="E28" s="51">
        <v>0.5</v>
      </c>
      <c r="F28" s="41">
        <v>0.5</v>
      </c>
      <c r="G28" s="41">
        <v>0.5</v>
      </c>
      <c r="H28" s="41">
        <v>0.5</v>
      </c>
      <c r="I28" s="42">
        <v>0</v>
      </c>
      <c r="J28" s="43">
        <v>11</v>
      </c>
      <c r="K28" s="43">
        <v>260432</v>
      </c>
      <c r="L28" s="43">
        <v>130216</v>
      </c>
      <c r="M28" s="44">
        <v>4</v>
      </c>
      <c r="N28" s="45" t="s">
        <v>210</v>
      </c>
    </row>
    <row r="29" spans="1:17" ht="19.7" customHeight="1">
      <c r="A29" s="46" t="s">
        <v>115</v>
      </c>
      <c r="B29" s="46"/>
      <c r="C29" s="67"/>
      <c r="D29" s="68"/>
      <c r="E29" s="68"/>
      <c r="F29" s="69"/>
      <c r="G29" s="69"/>
      <c r="H29" s="69"/>
      <c r="I29" s="70"/>
      <c r="J29" s="47">
        <f>SUM(J27:J28)</f>
        <v>27</v>
      </c>
      <c r="K29" s="48">
        <f>SUM(K27:K28)</f>
        <v>1664774</v>
      </c>
      <c r="L29" s="48">
        <f>SUM(L27:L28)</f>
        <v>1395218.3</v>
      </c>
      <c r="M29" s="48">
        <v>4</v>
      </c>
      <c r="N29" s="46" t="s">
        <v>14</v>
      </c>
    </row>
    <row r="30" spans="1:17" ht="19.7" customHeight="1">
      <c r="A30" s="50" t="s">
        <v>28</v>
      </c>
      <c r="B30" s="50"/>
      <c r="C30" s="124" t="s">
        <v>31</v>
      </c>
      <c r="D30" s="124"/>
      <c r="E30" s="124"/>
      <c r="F30" s="124"/>
      <c r="G30" s="124"/>
      <c r="H30" s="124"/>
      <c r="I30" s="124"/>
      <c r="J30" s="124"/>
      <c r="K30" s="124"/>
      <c r="L30" s="124"/>
      <c r="M30" s="124"/>
      <c r="N30" s="124"/>
    </row>
    <row r="31" spans="1:17" s="11" customFormat="1" ht="19.7" customHeight="1">
      <c r="A31" s="37" t="s">
        <v>392</v>
      </c>
      <c r="B31" s="38" t="s">
        <v>143</v>
      </c>
      <c r="C31" s="39">
        <v>4.1500000000000004</v>
      </c>
      <c r="D31" s="40">
        <v>4.18</v>
      </c>
      <c r="E31" s="40">
        <v>4.0999999999999996</v>
      </c>
      <c r="F31" s="41">
        <v>4.1100000000000003</v>
      </c>
      <c r="G31" s="41">
        <v>4.17</v>
      </c>
      <c r="H31" s="41">
        <v>4.1500000000000004</v>
      </c>
      <c r="I31" s="42">
        <v>0.48192771084336616</v>
      </c>
      <c r="J31" s="43">
        <v>45</v>
      </c>
      <c r="K31" s="43">
        <v>1514959</v>
      </c>
      <c r="L31" s="43">
        <v>6230010.5700000003</v>
      </c>
      <c r="M31" s="44">
        <v>3</v>
      </c>
      <c r="N31" s="45" t="s">
        <v>144</v>
      </c>
    </row>
    <row r="32" spans="1:17" s="11" customFormat="1" ht="19.7" customHeight="1">
      <c r="A32" s="37" t="s">
        <v>398</v>
      </c>
      <c r="B32" s="38" t="s">
        <v>211</v>
      </c>
      <c r="C32" s="39">
        <v>7.39</v>
      </c>
      <c r="D32" s="40">
        <v>7.51</v>
      </c>
      <c r="E32" s="40">
        <v>7.3</v>
      </c>
      <c r="F32" s="41">
        <v>7.35</v>
      </c>
      <c r="G32" s="41">
        <v>7.51</v>
      </c>
      <c r="H32" s="41">
        <v>7.39</v>
      </c>
      <c r="I32" s="42">
        <v>1.6238159675236785</v>
      </c>
      <c r="J32" s="43">
        <v>15</v>
      </c>
      <c r="K32" s="43">
        <v>1761900</v>
      </c>
      <c r="L32" s="43">
        <v>12952920.27</v>
      </c>
      <c r="M32" s="44">
        <v>3</v>
      </c>
      <c r="N32" s="45" t="s">
        <v>217</v>
      </c>
    </row>
    <row r="33" spans="1:14" s="11" customFormat="1" ht="19.7" customHeight="1">
      <c r="A33" s="37" t="s">
        <v>67</v>
      </c>
      <c r="B33" s="38" t="s">
        <v>68</v>
      </c>
      <c r="C33" s="39">
        <v>3.25</v>
      </c>
      <c r="D33" s="40">
        <v>3.28</v>
      </c>
      <c r="E33" s="40">
        <v>3.1</v>
      </c>
      <c r="F33" s="41">
        <v>3.22</v>
      </c>
      <c r="G33" s="41">
        <v>3.2</v>
      </c>
      <c r="H33" s="41">
        <v>3.25</v>
      </c>
      <c r="I33" s="42">
        <v>-1.538461538461533</v>
      </c>
      <c r="J33" s="43">
        <v>140</v>
      </c>
      <c r="K33" s="43">
        <v>5810193</v>
      </c>
      <c r="L33" s="43">
        <v>18716151.98</v>
      </c>
      <c r="M33" s="44">
        <v>5</v>
      </c>
      <c r="N33" s="45" t="s">
        <v>69</v>
      </c>
    </row>
    <row r="34" spans="1:14" s="11" customFormat="1" ht="19.7" customHeight="1">
      <c r="A34" s="37" t="s">
        <v>410</v>
      </c>
      <c r="B34" s="38" t="s">
        <v>177</v>
      </c>
      <c r="C34" s="39">
        <v>0.65</v>
      </c>
      <c r="D34" s="39">
        <v>0.65</v>
      </c>
      <c r="E34" s="39">
        <v>0.65</v>
      </c>
      <c r="F34" s="41">
        <v>0.65</v>
      </c>
      <c r="G34" s="41">
        <v>0.65</v>
      </c>
      <c r="H34" s="41">
        <v>0.7</v>
      </c>
      <c r="I34" s="42">
        <v>-7.1428571428571281</v>
      </c>
      <c r="J34" s="43">
        <v>16</v>
      </c>
      <c r="K34" s="43">
        <v>2098712</v>
      </c>
      <c r="L34" s="43">
        <v>1364162.8</v>
      </c>
      <c r="M34" s="44">
        <v>2</v>
      </c>
      <c r="N34" s="45" t="s">
        <v>179</v>
      </c>
    </row>
    <row r="35" spans="1:14" s="11" customFormat="1" ht="19.7" customHeight="1">
      <c r="A35" s="37" t="s">
        <v>70</v>
      </c>
      <c r="B35" s="38" t="s">
        <v>71</v>
      </c>
      <c r="C35" s="39">
        <v>22.5</v>
      </c>
      <c r="D35" s="40">
        <v>25</v>
      </c>
      <c r="E35" s="40">
        <v>22</v>
      </c>
      <c r="F35" s="41">
        <v>23.46</v>
      </c>
      <c r="G35" s="41">
        <v>25</v>
      </c>
      <c r="H35" s="41">
        <v>22.5</v>
      </c>
      <c r="I35" s="42">
        <v>11.111111111111116</v>
      </c>
      <c r="J35" s="43">
        <v>280</v>
      </c>
      <c r="K35" s="43">
        <v>7150711</v>
      </c>
      <c r="L35" s="43">
        <v>167755674.31999999</v>
      </c>
      <c r="M35" s="44">
        <v>5</v>
      </c>
      <c r="N35" s="45" t="s">
        <v>72</v>
      </c>
    </row>
    <row r="36" spans="1:14" s="11" customFormat="1" ht="19.7" customHeight="1">
      <c r="A36" s="37" t="s">
        <v>429</v>
      </c>
      <c r="B36" s="38" t="s">
        <v>118</v>
      </c>
      <c r="C36" s="39">
        <v>0.68</v>
      </c>
      <c r="D36" s="39">
        <v>0.68</v>
      </c>
      <c r="E36" s="39">
        <v>0.6</v>
      </c>
      <c r="F36" s="41">
        <v>0.6</v>
      </c>
      <c r="G36" s="41">
        <v>0.6</v>
      </c>
      <c r="H36" s="41">
        <v>0.7</v>
      </c>
      <c r="I36" s="42">
        <v>-14.285714285714279</v>
      </c>
      <c r="J36" s="43">
        <v>8</v>
      </c>
      <c r="K36" s="43">
        <v>2923187</v>
      </c>
      <c r="L36" s="43">
        <v>1760974.76</v>
      </c>
      <c r="M36" s="44">
        <v>1</v>
      </c>
      <c r="N36" s="45" t="s">
        <v>333</v>
      </c>
    </row>
    <row r="37" spans="1:14" ht="19.7" customHeight="1">
      <c r="A37" s="46" t="s">
        <v>94</v>
      </c>
      <c r="B37" s="46"/>
      <c r="C37" s="67"/>
      <c r="D37" s="68"/>
      <c r="E37" s="68"/>
      <c r="F37" s="69"/>
      <c r="G37" s="69"/>
      <c r="H37" s="69"/>
      <c r="I37" s="70"/>
      <c r="J37" s="47">
        <f>SUM(J31:J36)</f>
        <v>504</v>
      </c>
      <c r="K37" s="48">
        <f>SUM(K31:K36)</f>
        <v>21259662</v>
      </c>
      <c r="L37" s="48">
        <f>SUM(L31:L36)</f>
        <v>208779894.69999999</v>
      </c>
      <c r="M37" s="48">
        <v>5</v>
      </c>
      <c r="N37" s="46" t="s">
        <v>14</v>
      </c>
    </row>
    <row r="38" spans="1:14" ht="33.75" customHeight="1">
      <c r="A38" s="21" t="s">
        <v>4</v>
      </c>
      <c r="B38" s="156" t="s">
        <v>425</v>
      </c>
      <c r="C38" s="157"/>
      <c r="D38" s="157"/>
      <c r="E38" s="157"/>
      <c r="F38" s="157"/>
      <c r="G38" s="157"/>
      <c r="H38" s="157"/>
      <c r="I38" s="157"/>
      <c r="J38" s="157"/>
      <c r="K38" s="157"/>
      <c r="L38" s="157"/>
      <c r="M38" s="157"/>
      <c r="N38" s="157"/>
    </row>
    <row r="39" spans="1:14" ht="25.5" customHeight="1">
      <c r="A39" s="28" t="s">
        <v>5</v>
      </c>
      <c r="B39" s="162" t="s">
        <v>426</v>
      </c>
      <c r="C39" s="163"/>
      <c r="D39" s="163"/>
      <c r="E39" s="163"/>
      <c r="F39" s="163"/>
      <c r="G39" s="163"/>
      <c r="H39" s="163"/>
      <c r="I39" s="163"/>
      <c r="J39" s="163"/>
      <c r="K39" s="163"/>
      <c r="L39" s="163"/>
      <c r="M39" s="163"/>
      <c r="N39" s="163"/>
    </row>
    <row r="40" spans="1:14" ht="66" customHeight="1">
      <c r="A40" s="31" t="s">
        <v>0</v>
      </c>
      <c r="B40" s="32" t="s">
        <v>6</v>
      </c>
      <c r="C40" s="32" t="s">
        <v>7</v>
      </c>
      <c r="D40" s="32" t="s">
        <v>8</v>
      </c>
      <c r="E40" s="32" t="s">
        <v>9</v>
      </c>
      <c r="F40" s="32" t="s">
        <v>22</v>
      </c>
      <c r="G40" s="32" t="s">
        <v>2</v>
      </c>
      <c r="H40" s="32" t="s">
        <v>23</v>
      </c>
      <c r="I40" s="33" t="s">
        <v>10</v>
      </c>
      <c r="J40" s="34" t="s">
        <v>97</v>
      </c>
      <c r="K40" s="32" t="s">
        <v>64</v>
      </c>
      <c r="L40" s="32" t="s">
        <v>65</v>
      </c>
      <c r="M40" s="32" t="s">
        <v>11</v>
      </c>
      <c r="N40" s="35" t="s">
        <v>1</v>
      </c>
    </row>
    <row r="41" spans="1:14" ht="19.7" customHeight="1">
      <c r="A41" s="159" t="s">
        <v>76</v>
      </c>
      <c r="B41" s="159"/>
      <c r="C41" s="62"/>
      <c r="D41" s="63"/>
      <c r="E41" s="63"/>
      <c r="F41" s="64"/>
      <c r="G41" s="64"/>
      <c r="H41" s="64"/>
      <c r="I41" s="65"/>
      <c r="J41" s="66"/>
      <c r="K41" s="66"/>
      <c r="L41" s="66"/>
      <c r="M41" s="160" t="s">
        <v>30</v>
      </c>
      <c r="N41" s="161"/>
    </row>
    <row r="42" spans="1:14" ht="19.7" customHeight="1">
      <c r="A42" s="37" t="s">
        <v>56</v>
      </c>
      <c r="B42" s="38" t="s">
        <v>57</v>
      </c>
      <c r="C42" s="39">
        <v>2.13</v>
      </c>
      <c r="D42" s="39">
        <v>2.13</v>
      </c>
      <c r="E42" s="40">
        <v>2.06</v>
      </c>
      <c r="F42" s="41">
        <v>2.1</v>
      </c>
      <c r="G42" s="41">
        <v>2.08</v>
      </c>
      <c r="H42" s="41">
        <v>2.13</v>
      </c>
      <c r="I42" s="42">
        <v>-2.3474178403755763</v>
      </c>
      <c r="J42" s="43">
        <v>121</v>
      </c>
      <c r="K42" s="43">
        <v>14044834</v>
      </c>
      <c r="L42" s="43">
        <v>29453872.270000003</v>
      </c>
      <c r="M42" s="44">
        <v>5</v>
      </c>
      <c r="N42" s="45" t="s">
        <v>58</v>
      </c>
    </row>
    <row r="43" spans="1:14" ht="19.7" customHeight="1">
      <c r="A43" s="37" t="s">
        <v>156</v>
      </c>
      <c r="B43" s="38" t="s">
        <v>155</v>
      </c>
      <c r="C43" s="39">
        <v>5.3</v>
      </c>
      <c r="D43" s="39">
        <v>5.5</v>
      </c>
      <c r="E43" s="40">
        <v>5.29</v>
      </c>
      <c r="F43" s="41">
        <v>5.36</v>
      </c>
      <c r="G43" s="41">
        <v>5.3</v>
      </c>
      <c r="H43" s="41">
        <v>5.3</v>
      </c>
      <c r="I43" s="42">
        <v>0</v>
      </c>
      <c r="J43" s="43">
        <v>63</v>
      </c>
      <c r="K43" s="43">
        <v>4461222</v>
      </c>
      <c r="L43" s="43">
        <v>23898006.109999999</v>
      </c>
      <c r="M43" s="44">
        <v>5</v>
      </c>
      <c r="N43" s="45" t="s">
        <v>157</v>
      </c>
    </row>
    <row r="44" spans="1:14" ht="19.7" customHeight="1">
      <c r="A44" s="37" t="s">
        <v>186</v>
      </c>
      <c r="B44" s="38" t="s">
        <v>184</v>
      </c>
      <c r="C44" s="39">
        <v>17.48</v>
      </c>
      <c r="D44" s="39">
        <v>17.48</v>
      </c>
      <c r="E44" s="39">
        <v>17.48</v>
      </c>
      <c r="F44" s="41">
        <v>17.48</v>
      </c>
      <c r="G44" s="41">
        <v>17.48</v>
      </c>
      <c r="H44" s="41">
        <v>17.48</v>
      </c>
      <c r="I44" s="42">
        <v>0</v>
      </c>
      <c r="J44" s="43">
        <v>8</v>
      </c>
      <c r="K44" s="43">
        <v>173000</v>
      </c>
      <c r="L44" s="43">
        <v>3024040</v>
      </c>
      <c r="M44" s="44">
        <v>3</v>
      </c>
      <c r="N44" s="45" t="s">
        <v>195</v>
      </c>
    </row>
    <row r="45" spans="1:14" ht="19.7" customHeight="1">
      <c r="A45" s="37" t="s">
        <v>59</v>
      </c>
      <c r="B45" s="38" t="s">
        <v>34</v>
      </c>
      <c r="C45" s="39">
        <v>5.75</v>
      </c>
      <c r="D45" s="40">
        <v>5.84</v>
      </c>
      <c r="E45" s="40">
        <v>5.75</v>
      </c>
      <c r="F45" s="41">
        <v>5.8</v>
      </c>
      <c r="G45" s="41">
        <v>5.8</v>
      </c>
      <c r="H45" s="41">
        <v>5.75</v>
      </c>
      <c r="I45" s="42">
        <v>0.86956521739129933</v>
      </c>
      <c r="J45" s="43">
        <v>265</v>
      </c>
      <c r="K45" s="43">
        <v>27569561</v>
      </c>
      <c r="L45" s="43">
        <v>159880364.66</v>
      </c>
      <c r="M45" s="44">
        <v>5</v>
      </c>
      <c r="N45" s="45" t="s">
        <v>35</v>
      </c>
    </row>
    <row r="46" spans="1:14" ht="19.7" customHeight="1">
      <c r="A46" s="37" t="s">
        <v>60</v>
      </c>
      <c r="B46" s="38" t="s">
        <v>41</v>
      </c>
      <c r="C46" s="39">
        <v>2.5099999999999998</v>
      </c>
      <c r="D46" s="40">
        <v>2.8</v>
      </c>
      <c r="E46" s="40">
        <v>2.5099999999999998</v>
      </c>
      <c r="F46" s="41">
        <v>2.69</v>
      </c>
      <c r="G46" s="41">
        <v>2.8</v>
      </c>
      <c r="H46" s="41">
        <v>2.8</v>
      </c>
      <c r="I46" s="42">
        <v>0</v>
      </c>
      <c r="J46" s="43">
        <v>24</v>
      </c>
      <c r="K46" s="43">
        <v>1738350</v>
      </c>
      <c r="L46" s="43">
        <v>4673657.1999999993</v>
      </c>
      <c r="M46" s="44">
        <v>5</v>
      </c>
      <c r="N46" s="45" t="s">
        <v>61</v>
      </c>
    </row>
    <row r="47" spans="1:14" ht="19.7" customHeight="1">
      <c r="A47" s="37" t="s">
        <v>391</v>
      </c>
      <c r="B47" s="38" t="s">
        <v>46</v>
      </c>
      <c r="C47" s="110">
        <v>2.4</v>
      </c>
      <c r="D47" s="110">
        <v>2.5</v>
      </c>
      <c r="E47" s="110">
        <v>2.2999999999999998</v>
      </c>
      <c r="F47" s="41">
        <v>2.3199999999999998</v>
      </c>
      <c r="G47" s="51">
        <v>2.5</v>
      </c>
      <c r="H47" s="51">
        <v>2.4</v>
      </c>
      <c r="I47" s="42">
        <v>4.1666666666666741</v>
      </c>
      <c r="J47" s="43">
        <v>17</v>
      </c>
      <c r="K47" s="43">
        <v>283333</v>
      </c>
      <c r="L47" s="43">
        <v>657778.1</v>
      </c>
      <c r="M47" s="44">
        <v>3</v>
      </c>
      <c r="N47" s="45" t="s">
        <v>44</v>
      </c>
    </row>
    <row r="48" spans="1:14" ht="19.7" customHeight="1">
      <c r="A48" s="37" t="s">
        <v>127</v>
      </c>
      <c r="B48" s="38" t="s">
        <v>126</v>
      </c>
      <c r="C48" s="110">
        <v>5.5</v>
      </c>
      <c r="D48" s="110">
        <v>5.5</v>
      </c>
      <c r="E48" s="110">
        <v>5.5</v>
      </c>
      <c r="F48" s="41">
        <v>5.5</v>
      </c>
      <c r="G48" s="51">
        <v>5.5</v>
      </c>
      <c r="H48" s="51">
        <v>5.5</v>
      </c>
      <c r="I48" s="42">
        <v>0</v>
      </c>
      <c r="J48" s="43">
        <v>4</v>
      </c>
      <c r="K48" s="43">
        <v>71800</v>
      </c>
      <c r="L48" s="43">
        <v>394900</v>
      </c>
      <c r="M48" s="44">
        <v>1</v>
      </c>
      <c r="N48" s="45" t="s">
        <v>129</v>
      </c>
    </row>
    <row r="49" spans="1:14" ht="19.7" customHeight="1">
      <c r="A49" s="37" t="s">
        <v>393</v>
      </c>
      <c r="B49" s="38" t="s">
        <v>185</v>
      </c>
      <c r="C49" s="110">
        <v>1.25</v>
      </c>
      <c r="D49" s="110">
        <v>1.29</v>
      </c>
      <c r="E49" s="110">
        <v>1.21</v>
      </c>
      <c r="F49" s="41">
        <v>1.24</v>
      </c>
      <c r="G49" s="51">
        <v>1.29</v>
      </c>
      <c r="H49" s="51">
        <v>1.25</v>
      </c>
      <c r="I49" s="42">
        <v>3.2000000000000028</v>
      </c>
      <c r="J49" s="43">
        <v>14</v>
      </c>
      <c r="K49" s="43">
        <v>367597</v>
      </c>
      <c r="L49" s="43">
        <v>456581.05</v>
      </c>
      <c r="M49" s="44">
        <v>4</v>
      </c>
      <c r="N49" s="45" t="s">
        <v>194</v>
      </c>
    </row>
    <row r="50" spans="1:14" ht="19.7" customHeight="1">
      <c r="A50" s="37" t="s">
        <v>428</v>
      </c>
      <c r="B50" s="38" t="s">
        <v>154</v>
      </c>
      <c r="C50" s="110">
        <v>1.85</v>
      </c>
      <c r="D50" s="110">
        <v>1.85</v>
      </c>
      <c r="E50" s="110">
        <v>1.85</v>
      </c>
      <c r="F50" s="41">
        <v>1.85</v>
      </c>
      <c r="G50" s="51">
        <v>1.85</v>
      </c>
      <c r="H50" s="51">
        <v>1.85</v>
      </c>
      <c r="I50" s="42">
        <v>0</v>
      </c>
      <c r="J50" s="43">
        <v>2</v>
      </c>
      <c r="K50" s="43">
        <v>537</v>
      </c>
      <c r="L50" s="43">
        <v>993.45</v>
      </c>
      <c r="M50" s="44">
        <v>1</v>
      </c>
      <c r="N50" s="45" t="s">
        <v>158</v>
      </c>
    </row>
    <row r="51" spans="1:14" ht="19.7" customHeight="1">
      <c r="A51" s="37" t="s">
        <v>84</v>
      </c>
      <c r="B51" s="38" t="s">
        <v>85</v>
      </c>
      <c r="C51" s="39">
        <v>2.29</v>
      </c>
      <c r="D51" s="40">
        <v>2.29</v>
      </c>
      <c r="E51" s="40">
        <v>2.29</v>
      </c>
      <c r="F51" s="41">
        <v>2.29</v>
      </c>
      <c r="G51" s="51">
        <v>2.29</v>
      </c>
      <c r="H51" s="51">
        <v>2.29</v>
      </c>
      <c r="I51" s="42">
        <v>0</v>
      </c>
      <c r="J51" s="43">
        <v>3</v>
      </c>
      <c r="K51" s="43">
        <v>99536</v>
      </c>
      <c r="L51" s="43">
        <v>227937.44</v>
      </c>
      <c r="M51" s="44">
        <v>2</v>
      </c>
      <c r="N51" s="45" t="s">
        <v>86</v>
      </c>
    </row>
    <row r="52" spans="1:14" ht="19.7" customHeight="1">
      <c r="A52" s="127" t="s">
        <v>15</v>
      </c>
      <c r="B52" s="127"/>
      <c r="C52" s="127"/>
      <c r="D52" s="127"/>
      <c r="E52" s="127"/>
      <c r="F52" s="127"/>
      <c r="G52" s="127"/>
      <c r="H52" s="127"/>
      <c r="I52" s="127"/>
      <c r="J52" s="47">
        <f>SUM(J42:J51)</f>
        <v>521</v>
      </c>
      <c r="K52" s="48">
        <f>SUM(K42:K51)</f>
        <v>48809770</v>
      </c>
      <c r="L52" s="48">
        <f>SUM(L42:L51)</f>
        <v>222668130.27999997</v>
      </c>
      <c r="M52" s="48">
        <v>5</v>
      </c>
      <c r="N52" s="52" t="s">
        <v>14</v>
      </c>
    </row>
    <row r="53" spans="1:14" ht="19.7" customHeight="1">
      <c r="A53" s="164" t="s">
        <v>16</v>
      </c>
      <c r="B53" s="165"/>
      <c r="C53" s="64"/>
      <c r="D53" s="63"/>
      <c r="E53" s="63"/>
      <c r="F53" s="64"/>
      <c r="G53" s="64"/>
      <c r="H53" s="64"/>
      <c r="I53" s="65"/>
      <c r="J53" s="66"/>
      <c r="K53" s="66"/>
      <c r="L53" s="66"/>
      <c r="M53" s="160" t="s">
        <v>63</v>
      </c>
      <c r="N53" s="161"/>
    </row>
    <row r="54" spans="1:14" ht="19.7" customHeight="1">
      <c r="A54" s="53" t="s">
        <v>90</v>
      </c>
      <c r="B54" s="53" t="s">
        <v>91</v>
      </c>
      <c r="C54" s="39">
        <v>9</v>
      </c>
      <c r="D54" s="39">
        <v>9.1</v>
      </c>
      <c r="E54" s="39">
        <v>9</v>
      </c>
      <c r="F54" s="41">
        <v>9.01</v>
      </c>
      <c r="G54" s="41">
        <v>9.01</v>
      </c>
      <c r="H54" s="41">
        <v>9</v>
      </c>
      <c r="I54" s="42">
        <v>0.11111111111110628</v>
      </c>
      <c r="J54" s="43">
        <v>14</v>
      </c>
      <c r="K54" s="43">
        <v>758192</v>
      </c>
      <c r="L54" s="43">
        <v>6832047.2000000002</v>
      </c>
      <c r="M54" s="44">
        <v>4</v>
      </c>
      <c r="N54" s="5" t="s">
        <v>92</v>
      </c>
    </row>
    <row r="55" spans="1:14" ht="19.7" customHeight="1">
      <c r="A55" s="53" t="s">
        <v>174</v>
      </c>
      <c r="B55" s="53" t="s">
        <v>175</v>
      </c>
      <c r="C55" s="39">
        <v>105</v>
      </c>
      <c r="D55" s="39">
        <v>105</v>
      </c>
      <c r="E55" s="39">
        <v>105</v>
      </c>
      <c r="F55" s="41">
        <v>105</v>
      </c>
      <c r="G55" s="41">
        <v>105</v>
      </c>
      <c r="H55" s="41">
        <v>105</v>
      </c>
      <c r="I55" s="42">
        <v>0</v>
      </c>
      <c r="J55" s="43">
        <v>3</v>
      </c>
      <c r="K55" s="43">
        <v>11170</v>
      </c>
      <c r="L55" s="43">
        <v>1172850</v>
      </c>
      <c r="M55" s="44">
        <v>2</v>
      </c>
      <c r="N55" s="5" t="s">
        <v>176</v>
      </c>
    </row>
    <row r="56" spans="1:14" ht="19.7" customHeight="1">
      <c r="A56" s="53" t="s">
        <v>109</v>
      </c>
      <c r="B56" s="53" t="s">
        <v>110</v>
      </c>
      <c r="C56" s="39">
        <v>11.5</v>
      </c>
      <c r="D56" s="39">
        <v>11.5</v>
      </c>
      <c r="E56" s="39">
        <v>11.5</v>
      </c>
      <c r="F56" s="41">
        <v>11.5</v>
      </c>
      <c r="G56" s="41">
        <v>11.5</v>
      </c>
      <c r="H56" s="41">
        <v>11.5</v>
      </c>
      <c r="I56" s="42">
        <v>0</v>
      </c>
      <c r="J56" s="43">
        <v>3</v>
      </c>
      <c r="K56" s="43">
        <v>74939</v>
      </c>
      <c r="L56" s="43">
        <v>861798.5</v>
      </c>
      <c r="M56" s="44">
        <v>1</v>
      </c>
      <c r="N56" s="5" t="s">
        <v>111</v>
      </c>
    </row>
    <row r="57" spans="1:14" ht="19.7" customHeight="1">
      <c r="A57" s="53" t="s">
        <v>389</v>
      </c>
      <c r="B57" s="53" t="s">
        <v>105</v>
      </c>
      <c r="C57" s="39">
        <v>9.25</v>
      </c>
      <c r="D57" s="39">
        <v>9.3000000000000007</v>
      </c>
      <c r="E57" s="39">
        <v>9.25</v>
      </c>
      <c r="F57" s="41">
        <v>9.3000000000000007</v>
      </c>
      <c r="G57" s="41">
        <v>9.3000000000000007</v>
      </c>
      <c r="H57" s="41">
        <v>9.26</v>
      </c>
      <c r="I57" s="42">
        <v>0.43196544276458138</v>
      </c>
      <c r="J57" s="43">
        <v>2</v>
      </c>
      <c r="K57" s="43">
        <v>520843</v>
      </c>
      <c r="L57" s="43">
        <v>4842797.75</v>
      </c>
      <c r="M57" s="44">
        <v>2</v>
      </c>
      <c r="N57" s="5" t="s">
        <v>108</v>
      </c>
    </row>
    <row r="58" spans="1:14" ht="19.7" customHeight="1">
      <c r="A58" s="53" t="s">
        <v>406</v>
      </c>
      <c r="B58" s="53" t="s">
        <v>353</v>
      </c>
      <c r="C58" s="39">
        <v>14.8</v>
      </c>
      <c r="D58" s="39">
        <v>14.8</v>
      </c>
      <c r="E58" s="39">
        <v>9.4</v>
      </c>
      <c r="F58" s="41">
        <v>11.14</v>
      </c>
      <c r="G58" s="41">
        <v>11.05</v>
      </c>
      <c r="H58" s="41">
        <v>14.85</v>
      </c>
      <c r="I58" s="42">
        <v>-25.589225589225585</v>
      </c>
      <c r="J58" s="43">
        <v>24</v>
      </c>
      <c r="K58" s="43">
        <v>2284948</v>
      </c>
      <c r="L58" s="43">
        <v>25449056.199999999</v>
      </c>
      <c r="M58" s="44">
        <v>5</v>
      </c>
      <c r="N58" s="5" t="s">
        <v>354</v>
      </c>
    </row>
    <row r="59" spans="1:14" ht="19.7" customHeight="1">
      <c r="A59" s="53" t="s">
        <v>125</v>
      </c>
      <c r="B59" s="53" t="s">
        <v>124</v>
      </c>
      <c r="C59" s="39">
        <v>44</v>
      </c>
      <c r="D59" s="39">
        <v>44</v>
      </c>
      <c r="E59" s="39">
        <v>44</v>
      </c>
      <c r="F59" s="41">
        <v>44</v>
      </c>
      <c r="G59" s="41">
        <v>44</v>
      </c>
      <c r="H59" s="41">
        <v>44</v>
      </c>
      <c r="I59" s="42">
        <v>0</v>
      </c>
      <c r="J59" s="43">
        <v>1</v>
      </c>
      <c r="K59" s="43">
        <v>225</v>
      </c>
      <c r="L59" s="43">
        <v>9900</v>
      </c>
      <c r="M59" s="44">
        <v>1</v>
      </c>
      <c r="N59" s="5" t="s">
        <v>130</v>
      </c>
    </row>
    <row r="60" spans="1:14" ht="19.7" customHeight="1">
      <c r="A60" s="53" t="s">
        <v>355</v>
      </c>
      <c r="B60" s="53" t="s">
        <v>213</v>
      </c>
      <c r="C60" s="39">
        <v>23.5</v>
      </c>
      <c r="D60" s="39">
        <v>23.5</v>
      </c>
      <c r="E60" s="39">
        <v>23.48</v>
      </c>
      <c r="F60" s="41">
        <v>23.49</v>
      </c>
      <c r="G60" s="41">
        <v>23.48</v>
      </c>
      <c r="H60" s="41">
        <v>23.6</v>
      </c>
      <c r="I60" s="42">
        <v>-0.50847457627118953</v>
      </c>
      <c r="J60" s="43">
        <v>5</v>
      </c>
      <c r="K60" s="43">
        <v>39465</v>
      </c>
      <c r="L60" s="43">
        <v>927097.09</v>
      </c>
      <c r="M60" s="44">
        <v>1</v>
      </c>
      <c r="N60" s="5" t="s">
        <v>216</v>
      </c>
    </row>
    <row r="61" spans="1:14" ht="19.7" customHeight="1">
      <c r="A61" s="127" t="s">
        <v>17</v>
      </c>
      <c r="B61" s="127"/>
      <c r="C61" s="158"/>
      <c r="D61" s="158"/>
      <c r="E61" s="158"/>
      <c r="F61" s="158"/>
      <c r="G61" s="158"/>
      <c r="H61" s="158"/>
      <c r="I61" s="158"/>
      <c r="J61" s="47">
        <f>SUM(J54:J60)</f>
        <v>52</v>
      </c>
      <c r="K61" s="48">
        <f>SUM(K54:K60)</f>
        <v>3689782</v>
      </c>
      <c r="L61" s="48">
        <f>SUM(L54:L60)</f>
        <v>40095546.740000002</v>
      </c>
      <c r="M61" s="48">
        <v>5</v>
      </c>
      <c r="N61" s="52" t="s">
        <v>14</v>
      </c>
    </row>
    <row r="62" spans="1:14" ht="19.7" customHeight="1">
      <c r="A62" s="36" t="s">
        <v>18</v>
      </c>
      <c r="B62" s="124" t="s">
        <v>29</v>
      </c>
      <c r="C62" s="124"/>
      <c r="D62" s="124"/>
      <c r="E62" s="124"/>
      <c r="F62" s="124"/>
      <c r="G62" s="124"/>
      <c r="H62" s="124"/>
      <c r="I62" s="124"/>
      <c r="J62" s="124"/>
      <c r="K62" s="124"/>
      <c r="L62" s="124"/>
      <c r="M62" s="124"/>
      <c r="N62" s="124"/>
    </row>
    <row r="63" spans="1:14" ht="19.7" customHeight="1">
      <c r="A63" s="54" t="s">
        <v>405</v>
      </c>
      <c r="B63" s="54" t="s">
        <v>218</v>
      </c>
      <c r="C63" s="51">
        <v>0.4</v>
      </c>
      <c r="D63" s="51">
        <v>0.4</v>
      </c>
      <c r="E63" s="51">
        <v>0.36</v>
      </c>
      <c r="F63" s="41">
        <v>0.36</v>
      </c>
      <c r="G63" s="51">
        <v>0.36</v>
      </c>
      <c r="H63" s="51">
        <v>0.4</v>
      </c>
      <c r="I63" s="42">
        <v>-10.000000000000009</v>
      </c>
      <c r="J63" s="43">
        <v>19</v>
      </c>
      <c r="K63" s="43">
        <v>2757744</v>
      </c>
      <c r="L63" s="43">
        <v>982488.74000000011</v>
      </c>
      <c r="M63" s="44">
        <v>4</v>
      </c>
      <c r="N63" s="45" t="s">
        <v>219</v>
      </c>
    </row>
    <row r="64" spans="1:14" ht="19.7" customHeight="1">
      <c r="A64" s="54" t="s">
        <v>221</v>
      </c>
      <c r="B64" s="54" t="s">
        <v>222</v>
      </c>
      <c r="C64" s="51">
        <v>3.06</v>
      </c>
      <c r="D64" s="51">
        <v>3.06</v>
      </c>
      <c r="E64" s="51">
        <v>3.06</v>
      </c>
      <c r="F64" s="41">
        <v>3.06</v>
      </c>
      <c r="G64" s="51">
        <v>3.06</v>
      </c>
      <c r="H64" s="51">
        <v>3.06</v>
      </c>
      <c r="I64" s="42">
        <v>0</v>
      </c>
      <c r="J64" s="43">
        <v>8</v>
      </c>
      <c r="K64" s="43">
        <v>271955</v>
      </c>
      <c r="L64" s="43">
        <v>832182.3</v>
      </c>
      <c r="M64" s="44">
        <v>4</v>
      </c>
      <c r="N64" s="45" t="s">
        <v>224</v>
      </c>
    </row>
    <row r="65" spans="1:14" ht="19.7" customHeight="1">
      <c r="A65" s="54" t="s">
        <v>394</v>
      </c>
      <c r="B65" s="54" t="s">
        <v>362</v>
      </c>
      <c r="C65" s="51">
        <v>4.5999999999999996</v>
      </c>
      <c r="D65" s="51">
        <v>4.5999999999999996</v>
      </c>
      <c r="E65" s="51">
        <v>4.5999999999999996</v>
      </c>
      <c r="F65" s="41">
        <v>4.5999999999999996</v>
      </c>
      <c r="G65" s="51">
        <v>4.5999999999999996</v>
      </c>
      <c r="H65" s="51">
        <v>4.5999999999999996</v>
      </c>
      <c r="I65" s="42">
        <v>0</v>
      </c>
      <c r="J65" s="43">
        <v>1</v>
      </c>
      <c r="K65" s="43">
        <v>1988</v>
      </c>
      <c r="L65" s="43">
        <v>9144.7999999999993</v>
      </c>
      <c r="M65" s="44">
        <v>1</v>
      </c>
      <c r="N65" s="45" t="s">
        <v>363</v>
      </c>
    </row>
    <row r="66" spans="1:14" ht="19.7" customHeight="1">
      <c r="A66" s="54" t="s">
        <v>365</v>
      </c>
      <c r="B66" s="54" t="s">
        <v>366</v>
      </c>
      <c r="C66" s="51">
        <v>7</v>
      </c>
      <c r="D66" s="51">
        <v>7</v>
      </c>
      <c r="E66" s="51">
        <v>6.8</v>
      </c>
      <c r="F66" s="41">
        <v>6.92</v>
      </c>
      <c r="G66" s="41">
        <v>6.7</v>
      </c>
      <c r="H66" s="41">
        <v>6.9</v>
      </c>
      <c r="I66" s="42">
        <v>-2.8985507246376829</v>
      </c>
      <c r="J66" s="43">
        <v>19</v>
      </c>
      <c r="K66" s="43">
        <v>287392</v>
      </c>
      <c r="L66" s="43">
        <v>1988144</v>
      </c>
      <c r="M66" s="44">
        <v>4</v>
      </c>
      <c r="N66" s="45" t="s">
        <v>367</v>
      </c>
    </row>
    <row r="67" spans="1:14" ht="19.7" customHeight="1">
      <c r="A67" s="127" t="s">
        <v>19</v>
      </c>
      <c r="B67" s="127"/>
      <c r="C67" s="127"/>
      <c r="D67" s="127"/>
      <c r="E67" s="127"/>
      <c r="F67" s="127"/>
      <c r="G67" s="127"/>
      <c r="H67" s="127"/>
      <c r="I67" s="127"/>
      <c r="J67" s="47">
        <f>SUM(J63:J66)</f>
        <v>47</v>
      </c>
      <c r="K67" s="48">
        <f>SUM(K63:K66)</f>
        <v>3319079</v>
      </c>
      <c r="L67" s="48">
        <f>SUM(L63:L66)</f>
        <v>3811959.84</v>
      </c>
      <c r="M67" s="48">
        <v>4</v>
      </c>
      <c r="N67" s="52" t="s">
        <v>14</v>
      </c>
    </row>
    <row r="68" spans="1:14" ht="19.7" customHeight="1">
      <c r="A68" s="127" t="s">
        <v>20</v>
      </c>
      <c r="B68" s="127"/>
      <c r="C68" s="127"/>
      <c r="D68" s="127"/>
      <c r="E68" s="127"/>
      <c r="F68" s="127"/>
      <c r="G68" s="127"/>
      <c r="H68" s="127"/>
      <c r="I68" s="127"/>
      <c r="J68" s="48">
        <f>J67+J61+J52+J37+J29+J25+J21</f>
        <v>3415</v>
      </c>
      <c r="K68" s="48">
        <f t="shared" ref="K68:L68" si="0">K67+K61+K52+K37+K29+K25+K21</f>
        <v>1317435877</v>
      </c>
      <c r="L68" s="48">
        <f t="shared" si="0"/>
        <v>2831484953.6499996</v>
      </c>
      <c r="M68" s="55">
        <v>5</v>
      </c>
      <c r="N68" s="56" t="s">
        <v>21</v>
      </c>
    </row>
    <row r="69" spans="1:14" ht="20.100000000000001" customHeight="1">
      <c r="J69" s="19"/>
      <c r="K69" s="19"/>
      <c r="L69" s="19"/>
      <c r="M69" s="4"/>
    </row>
    <row r="70" spans="1:14" ht="20.100000000000001" customHeight="1">
      <c r="J70" s="4"/>
      <c r="K70" s="4"/>
      <c r="L70" s="4"/>
      <c r="M70" s="19"/>
      <c r="N70" s="19"/>
    </row>
    <row r="71" spans="1:14" ht="20.100000000000001" customHeight="1">
      <c r="K71" s="7"/>
      <c r="L71" s="7"/>
    </row>
    <row r="72" spans="1:14" ht="20.100000000000001" customHeight="1"/>
  </sheetData>
  <mergeCells count="22">
    <mergeCell ref="M53:N53"/>
    <mergeCell ref="B4:N4"/>
    <mergeCell ref="C21:I21"/>
    <mergeCell ref="A53:B53"/>
    <mergeCell ref="C22:N22"/>
    <mergeCell ref="C30:N30"/>
    <mergeCell ref="B1:N1"/>
    <mergeCell ref="B38:N38"/>
    <mergeCell ref="A68:B68"/>
    <mergeCell ref="C68:I68"/>
    <mergeCell ref="A52:B52"/>
    <mergeCell ref="C52:I52"/>
    <mergeCell ref="C26:N26"/>
    <mergeCell ref="A67:B67"/>
    <mergeCell ref="C61:I61"/>
    <mergeCell ref="B62:N62"/>
    <mergeCell ref="A61:B61"/>
    <mergeCell ref="C67:I67"/>
    <mergeCell ref="A41:B41"/>
    <mergeCell ref="M41:N41"/>
    <mergeCell ref="B39:N39"/>
    <mergeCell ref="B2:N2"/>
  </mergeCells>
  <printOptions horizontalCentered="1"/>
  <pageMargins left="0" right="0" top="0" bottom="0" header="0" footer="0"/>
  <pageSetup scale="7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8"/>
  <sheetViews>
    <sheetView rightToLeft="1" zoomScaleNormal="100" workbookViewId="0">
      <selection activeCell="B22" sqref="B22:O22"/>
    </sheetView>
  </sheetViews>
  <sheetFormatPr defaultRowHeight="13.5"/>
  <cols>
    <col min="1" max="1" width="1.42578125" style="1" customWidth="1"/>
    <col min="2" max="2" width="24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8" width="9.140625" style="1" customWidth="1"/>
    <col min="9" max="9" width="8.7109375" style="2" customWidth="1"/>
    <col min="10" max="10" width="8.42578125" style="14" customWidth="1"/>
    <col min="11" max="11" width="9.85546875" style="3" customWidth="1"/>
    <col min="12" max="12" width="17.85546875" style="1" customWidth="1"/>
    <col min="13" max="13" width="17" style="1" customWidth="1"/>
    <col min="14" max="14" width="9.28515625" style="1" customWidth="1"/>
    <col min="15" max="15" width="30.5703125" style="1" customWidth="1"/>
    <col min="16" max="16384" width="9.140625" style="1"/>
  </cols>
  <sheetData>
    <row r="1" spans="1:15" s="20" customFormat="1" ht="23.25" customHeight="1">
      <c r="A1" s="20" t="s">
        <v>385</v>
      </c>
      <c r="B1" s="23" t="s">
        <v>4</v>
      </c>
      <c r="C1" s="166" t="s">
        <v>423</v>
      </c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</row>
    <row r="2" spans="1:15" s="20" customFormat="1" ht="23.25" customHeight="1">
      <c r="B2" s="29" t="s">
        <v>5</v>
      </c>
      <c r="C2" s="168" t="s">
        <v>424</v>
      </c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69"/>
      <c r="O2" s="169"/>
    </row>
    <row r="3" spans="1:15" s="104" customFormat="1" ht="66" customHeight="1">
      <c r="B3" s="31" t="s">
        <v>0</v>
      </c>
      <c r="C3" s="32" t="s">
        <v>6</v>
      </c>
      <c r="D3" s="32" t="s">
        <v>7</v>
      </c>
      <c r="E3" s="32" t="s">
        <v>8</v>
      </c>
      <c r="F3" s="32" t="s">
        <v>9</v>
      </c>
      <c r="G3" s="32" t="s">
        <v>22</v>
      </c>
      <c r="H3" s="32" t="s">
        <v>2</v>
      </c>
      <c r="I3" s="32" t="s">
        <v>23</v>
      </c>
      <c r="J3" s="33" t="s">
        <v>10</v>
      </c>
      <c r="K3" s="34" t="s">
        <v>97</v>
      </c>
      <c r="L3" s="32" t="s">
        <v>64</v>
      </c>
      <c r="M3" s="32" t="s">
        <v>65</v>
      </c>
      <c r="N3" s="32" t="s">
        <v>11</v>
      </c>
      <c r="O3" s="35" t="s">
        <v>1</v>
      </c>
    </row>
    <row r="4" spans="1:15" ht="20.100000000000001" customHeight="1">
      <c r="B4" s="85" t="s">
        <v>12</v>
      </c>
      <c r="C4" s="170" t="s">
        <v>3</v>
      </c>
      <c r="D4" s="170"/>
      <c r="E4" s="170"/>
      <c r="F4" s="170"/>
      <c r="G4" s="170"/>
      <c r="H4" s="170"/>
      <c r="I4" s="170"/>
      <c r="J4" s="170"/>
      <c r="K4" s="170"/>
      <c r="L4" s="170"/>
      <c r="M4" s="170"/>
      <c r="N4" s="170"/>
      <c r="O4" s="170"/>
    </row>
    <row r="5" spans="1:15" ht="20.100000000000001" customHeight="1">
      <c r="B5" s="61" t="s">
        <v>248</v>
      </c>
      <c r="C5" s="61" t="s">
        <v>106</v>
      </c>
      <c r="D5" s="71">
        <v>0.6</v>
      </c>
      <c r="E5" s="71">
        <v>0.63</v>
      </c>
      <c r="F5" s="71">
        <v>0.57999999999999996</v>
      </c>
      <c r="G5" s="71">
        <v>0.62</v>
      </c>
      <c r="H5" s="71">
        <v>0.63</v>
      </c>
      <c r="I5" s="71">
        <v>0.6</v>
      </c>
      <c r="J5" s="72">
        <v>5.0000000000000044</v>
      </c>
      <c r="K5" s="73">
        <v>43</v>
      </c>
      <c r="L5" s="73">
        <v>32061889</v>
      </c>
      <c r="M5" s="73">
        <v>19412699.050000001</v>
      </c>
      <c r="N5" s="74">
        <v>4</v>
      </c>
      <c r="O5" s="12" t="s">
        <v>107</v>
      </c>
    </row>
    <row r="6" spans="1:15" ht="20.100000000000001" customHeight="1">
      <c r="B6" s="61" t="s">
        <v>399</v>
      </c>
      <c r="C6" s="61" t="s">
        <v>246</v>
      </c>
      <c r="D6" s="71">
        <v>0.31</v>
      </c>
      <c r="E6" s="71">
        <v>0.31</v>
      </c>
      <c r="F6" s="71">
        <v>0.31</v>
      </c>
      <c r="G6" s="71">
        <v>0.31</v>
      </c>
      <c r="H6" s="71">
        <v>0.31</v>
      </c>
      <c r="I6" s="71">
        <v>0.33</v>
      </c>
      <c r="J6" s="72">
        <v>-6.0606060606060659</v>
      </c>
      <c r="K6" s="73">
        <v>1</v>
      </c>
      <c r="L6" s="73">
        <v>500000</v>
      </c>
      <c r="M6" s="73">
        <v>155000</v>
      </c>
      <c r="N6" s="74">
        <v>1</v>
      </c>
      <c r="O6" s="12" t="s">
        <v>247</v>
      </c>
    </row>
    <row r="7" spans="1:15" ht="20.100000000000001" customHeight="1">
      <c r="B7" s="61" t="s">
        <v>190</v>
      </c>
      <c r="C7" s="61" t="s">
        <v>189</v>
      </c>
      <c r="D7" s="71">
        <v>0.1</v>
      </c>
      <c r="E7" s="71">
        <v>0.1</v>
      </c>
      <c r="F7" s="71">
        <v>0.1</v>
      </c>
      <c r="G7" s="71">
        <v>0.1</v>
      </c>
      <c r="H7" s="71">
        <v>0.1</v>
      </c>
      <c r="I7" s="71">
        <v>0.1</v>
      </c>
      <c r="J7" s="72">
        <v>0</v>
      </c>
      <c r="K7" s="73">
        <v>2</v>
      </c>
      <c r="L7" s="73">
        <v>1000109</v>
      </c>
      <c r="M7" s="73">
        <v>100010.9</v>
      </c>
      <c r="N7" s="74">
        <v>1</v>
      </c>
      <c r="O7" s="12" t="s">
        <v>249</v>
      </c>
    </row>
    <row r="8" spans="1:15" ht="20.100000000000001" customHeight="1">
      <c r="B8" s="61" t="s">
        <v>400</v>
      </c>
      <c r="C8" s="61" t="s">
        <v>152</v>
      </c>
      <c r="D8" s="71">
        <v>0.22</v>
      </c>
      <c r="E8" s="71">
        <v>0.22</v>
      </c>
      <c r="F8" s="71">
        <v>0.22</v>
      </c>
      <c r="G8" s="71">
        <v>0.22</v>
      </c>
      <c r="H8" s="71">
        <v>0.22</v>
      </c>
      <c r="I8" s="71">
        <v>0.22</v>
      </c>
      <c r="J8" s="72">
        <v>0</v>
      </c>
      <c r="K8" s="73">
        <v>3</v>
      </c>
      <c r="L8" s="73">
        <v>2055846</v>
      </c>
      <c r="M8" s="73">
        <v>452286.12</v>
      </c>
      <c r="N8" s="74">
        <v>1</v>
      </c>
      <c r="O8" s="12" t="s">
        <v>153</v>
      </c>
    </row>
    <row r="9" spans="1:15" ht="20.100000000000001" customHeight="1">
      <c r="B9" s="172" t="s">
        <v>13</v>
      </c>
      <c r="C9" s="172"/>
      <c r="D9" s="171"/>
      <c r="E9" s="171"/>
      <c r="F9" s="171"/>
      <c r="G9" s="171"/>
      <c r="H9" s="171"/>
      <c r="I9" s="171"/>
      <c r="J9" s="171"/>
      <c r="K9" s="76">
        <f>SUM(K5:K8)</f>
        <v>49</v>
      </c>
      <c r="L9" s="76">
        <f>SUM(L5:L8)</f>
        <v>35617844</v>
      </c>
      <c r="M9" s="76">
        <f>SUM(M5:M8)</f>
        <v>20119996.07</v>
      </c>
      <c r="N9" s="75">
        <v>1</v>
      </c>
      <c r="O9" s="77" t="s">
        <v>14</v>
      </c>
    </row>
    <row r="10" spans="1:15" ht="20.100000000000001" customHeight="1">
      <c r="B10" s="85" t="s">
        <v>114</v>
      </c>
      <c r="C10" s="170"/>
      <c r="D10" s="170" t="s">
        <v>116</v>
      </c>
      <c r="E10" s="170"/>
      <c r="F10" s="170"/>
      <c r="G10" s="170"/>
      <c r="H10" s="170"/>
      <c r="I10" s="170"/>
      <c r="J10" s="170"/>
      <c r="K10" s="170"/>
      <c r="L10" s="170"/>
      <c r="M10" s="170"/>
      <c r="N10" s="170"/>
      <c r="O10" s="170"/>
    </row>
    <row r="11" spans="1:15" ht="20.100000000000001" customHeight="1">
      <c r="B11" s="61" t="s">
        <v>303</v>
      </c>
      <c r="C11" s="61" t="s">
        <v>209</v>
      </c>
      <c r="D11" s="71">
        <v>0.82</v>
      </c>
      <c r="E11" s="71">
        <v>0.82</v>
      </c>
      <c r="F11" s="71">
        <v>0.82</v>
      </c>
      <c r="G11" s="71">
        <v>0.82</v>
      </c>
      <c r="H11" s="71">
        <v>0.82</v>
      </c>
      <c r="I11" s="71">
        <v>0.69</v>
      </c>
      <c r="J11" s="72">
        <v>18.840579710144922</v>
      </c>
      <c r="K11" s="73">
        <v>5</v>
      </c>
      <c r="L11" s="73">
        <v>69153</v>
      </c>
      <c r="M11" s="73">
        <v>56705.46</v>
      </c>
      <c r="N11" s="74">
        <v>1</v>
      </c>
      <c r="O11" s="12" t="s">
        <v>304</v>
      </c>
    </row>
    <row r="12" spans="1:15" ht="20.100000000000001" customHeight="1">
      <c r="B12" s="61" t="s">
        <v>306</v>
      </c>
      <c r="C12" s="61" t="s">
        <v>307</v>
      </c>
      <c r="D12" s="71">
        <v>2.23</v>
      </c>
      <c r="E12" s="71">
        <v>2.4700000000000002</v>
      </c>
      <c r="F12" s="71">
        <v>2.23</v>
      </c>
      <c r="G12" s="71">
        <v>2.4500000000000002</v>
      </c>
      <c r="H12" s="71">
        <v>2.4500000000000002</v>
      </c>
      <c r="I12" s="71">
        <v>2.23</v>
      </c>
      <c r="J12" s="72">
        <v>9.8654708520179426</v>
      </c>
      <c r="K12" s="73">
        <v>16</v>
      </c>
      <c r="L12" s="73">
        <v>333974</v>
      </c>
      <c r="M12" s="73">
        <v>819994.82</v>
      </c>
      <c r="N12" s="74">
        <v>5</v>
      </c>
      <c r="O12" s="12" t="s">
        <v>308</v>
      </c>
    </row>
    <row r="13" spans="1:15" ht="20.100000000000001" customHeight="1">
      <c r="B13" s="172" t="s">
        <v>115</v>
      </c>
      <c r="C13" s="172"/>
      <c r="D13" s="171"/>
      <c r="E13" s="171"/>
      <c r="F13" s="171"/>
      <c r="G13" s="171"/>
      <c r="H13" s="171"/>
      <c r="I13" s="171"/>
      <c r="J13" s="171"/>
      <c r="K13" s="76">
        <f>SUM(K11:K12)</f>
        <v>21</v>
      </c>
      <c r="L13" s="76">
        <f>SUM(L11:L12)</f>
        <v>403127</v>
      </c>
      <c r="M13" s="76">
        <f>SUM(M11:M12)</f>
        <v>876700.27999999991</v>
      </c>
      <c r="N13" s="75">
        <v>5</v>
      </c>
      <c r="O13" s="77" t="s">
        <v>14</v>
      </c>
    </row>
    <row r="14" spans="1:15" ht="20.100000000000001" customHeight="1">
      <c r="B14" s="85" t="s">
        <v>28</v>
      </c>
      <c r="C14" s="170" t="s">
        <v>30</v>
      </c>
      <c r="D14" s="170" t="s">
        <v>31</v>
      </c>
      <c r="E14" s="170"/>
      <c r="F14" s="170"/>
      <c r="G14" s="170"/>
      <c r="H14" s="170"/>
      <c r="I14" s="170"/>
      <c r="J14" s="170"/>
      <c r="K14" s="170"/>
      <c r="L14" s="170"/>
      <c r="M14" s="170"/>
      <c r="N14" s="170"/>
      <c r="O14" s="170"/>
    </row>
    <row r="15" spans="1:15" ht="20.100000000000001" customHeight="1">
      <c r="B15" s="61" t="s">
        <v>388</v>
      </c>
      <c r="C15" s="61" t="s">
        <v>201</v>
      </c>
      <c r="D15" s="71">
        <v>2.1</v>
      </c>
      <c r="E15" s="71">
        <v>2.2999999999999998</v>
      </c>
      <c r="F15" s="71">
        <v>1.96</v>
      </c>
      <c r="G15" s="71">
        <v>1.96</v>
      </c>
      <c r="H15" s="71">
        <v>1.96</v>
      </c>
      <c r="I15" s="71">
        <v>2.1</v>
      </c>
      <c r="J15" s="72">
        <v>-6.6666666666666767</v>
      </c>
      <c r="K15" s="73">
        <v>15</v>
      </c>
      <c r="L15" s="73">
        <v>821229</v>
      </c>
      <c r="M15" s="73">
        <v>1635561.76</v>
      </c>
      <c r="N15" s="74">
        <v>4</v>
      </c>
      <c r="O15" s="12" t="s">
        <v>202</v>
      </c>
    </row>
    <row r="16" spans="1:15" ht="20.100000000000001" customHeight="1">
      <c r="B16" s="172" t="s">
        <v>390</v>
      </c>
      <c r="C16" s="172"/>
      <c r="D16" s="171"/>
      <c r="E16" s="171"/>
      <c r="F16" s="171"/>
      <c r="G16" s="171"/>
      <c r="H16" s="171"/>
      <c r="I16" s="171"/>
      <c r="J16" s="171"/>
      <c r="K16" s="76">
        <f>SUM(K15)</f>
        <v>15</v>
      </c>
      <c r="L16" s="76">
        <f>SUM(L15)</f>
        <v>821229</v>
      </c>
      <c r="M16" s="76">
        <f>SUM(M15)</f>
        <v>1635561.76</v>
      </c>
      <c r="N16" s="75">
        <v>4</v>
      </c>
      <c r="O16" s="77" t="s">
        <v>14</v>
      </c>
    </row>
    <row r="17" spans="2:15" ht="20.100000000000001" customHeight="1">
      <c r="B17" s="85" t="s">
        <v>76</v>
      </c>
      <c r="C17" s="170" t="s">
        <v>96</v>
      </c>
      <c r="D17" s="170"/>
      <c r="E17" s="170"/>
      <c r="F17" s="170"/>
      <c r="G17" s="170"/>
      <c r="H17" s="170"/>
      <c r="I17" s="170"/>
      <c r="J17" s="170"/>
      <c r="K17" s="170"/>
      <c r="L17" s="170"/>
      <c r="M17" s="170"/>
      <c r="N17" s="170"/>
      <c r="O17" s="170"/>
    </row>
    <row r="18" spans="2:15" ht="20.100000000000001" customHeight="1">
      <c r="B18" s="61" t="s">
        <v>81</v>
      </c>
      <c r="C18" s="61" t="s">
        <v>82</v>
      </c>
      <c r="D18" s="71">
        <v>3</v>
      </c>
      <c r="E18" s="71">
        <v>3</v>
      </c>
      <c r="F18" s="71">
        <v>2.75</v>
      </c>
      <c r="G18" s="71">
        <v>2.95</v>
      </c>
      <c r="H18" s="71">
        <v>2.95</v>
      </c>
      <c r="I18" s="71">
        <v>2.87</v>
      </c>
      <c r="J18" s="72">
        <v>2.7874564459930307</v>
      </c>
      <c r="K18" s="73">
        <v>74</v>
      </c>
      <c r="L18" s="73">
        <v>8739310</v>
      </c>
      <c r="M18" s="73">
        <v>24860819.579999998</v>
      </c>
      <c r="N18" s="74">
        <v>5</v>
      </c>
      <c r="O18" s="12" t="s">
        <v>83</v>
      </c>
    </row>
    <row r="19" spans="2:15" ht="20.100000000000001" customHeight="1">
      <c r="B19" s="61" t="s">
        <v>408</v>
      </c>
      <c r="C19" s="61" t="s">
        <v>131</v>
      </c>
      <c r="D19" s="71">
        <v>1.1000000000000001</v>
      </c>
      <c r="E19" s="71">
        <v>1.1000000000000001</v>
      </c>
      <c r="F19" s="71">
        <v>1</v>
      </c>
      <c r="G19" s="71">
        <v>1</v>
      </c>
      <c r="H19" s="71">
        <v>1</v>
      </c>
      <c r="I19" s="71">
        <v>1.1000000000000001</v>
      </c>
      <c r="J19" s="72">
        <v>-9.0909090909090935</v>
      </c>
      <c r="K19" s="73">
        <v>4</v>
      </c>
      <c r="L19" s="73">
        <v>44000</v>
      </c>
      <c r="M19" s="73">
        <v>44067.4</v>
      </c>
      <c r="N19" s="74">
        <v>3</v>
      </c>
      <c r="O19" s="12" t="s">
        <v>132</v>
      </c>
    </row>
    <row r="20" spans="2:15" ht="20.100000000000001" customHeight="1">
      <c r="B20" s="172" t="s">
        <v>171</v>
      </c>
      <c r="C20" s="172"/>
      <c r="D20" s="171"/>
      <c r="E20" s="171"/>
      <c r="F20" s="171"/>
      <c r="G20" s="171"/>
      <c r="H20" s="171"/>
      <c r="I20" s="171"/>
      <c r="J20" s="171"/>
      <c r="K20" s="76">
        <f>SUM(K18:K19)</f>
        <v>78</v>
      </c>
      <c r="L20" s="76">
        <f>SUM(L18:L19)</f>
        <v>8783310</v>
      </c>
      <c r="M20" s="76">
        <f>SUM(M18:M19)</f>
        <v>24904886.979999997</v>
      </c>
      <c r="N20" s="75">
        <v>5</v>
      </c>
      <c r="O20" s="77" t="s">
        <v>14</v>
      </c>
    </row>
    <row r="21" spans="2:15" ht="20.100000000000001" customHeight="1">
      <c r="B21" s="85" t="s">
        <v>16</v>
      </c>
      <c r="C21" s="170"/>
      <c r="D21" s="170"/>
      <c r="E21" s="170"/>
      <c r="F21" s="170"/>
      <c r="G21" s="170"/>
      <c r="H21" s="170"/>
      <c r="I21" s="170"/>
      <c r="J21" s="170"/>
      <c r="K21" s="170"/>
      <c r="L21" s="170"/>
      <c r="M21" s="170"/>
      <c r="N21" s="170" t="s">
        <v>63</v>
      </c>
      <c r="O21" s="170"/>
    </row>
    <row r="22" spans="2:15" ht="20.100000000000001" customHeight="1">
      <c r="B22" s="61" t="s">
        <v>382</v>
      </c>
      <c r="C22" s="61" t="s">
        <v>172</v>
      </c>
      <c r="D22" s="71">
        <v>27</v>
      </c>
      <c r="E22" s="71">
        <v>27</v>
      </c>
      <c r="F22" s="71">
        <v>27</v>
      </c>
      <c r="G22" s="71">
        <v>27</v>
      </c>
      <c r="H22" s="71">
        <v>27</v>
      </c>
      <c r="I22" s="71">
        <v>33</v>
      </c>
      <c r="J22" s="72">
        <v>-18.181818181818176</v>
      </c>
      <c r="K22" s="73">
        <v>1</v>
      </c>
      <c r="L22" s="73">
        <v>7939</v>
      </c>
      <c r="M22" s="73">
        <v>214353</v>
      </c>
      <c r="N22" s="74">
        <v>1</v>
      </c>
      <c r="O22" s="12" t="s">
        <v>173</v>
      </c>
    </row>
    <row r="23" spans="2:15" ht="20.100000000000001" customHeight="1">
      <c r="B23" s="172" t="s">
        <v>17</v>
      </c>
      <c r="C23" s="172"/>
      <c r="D23" s="171"/>
      <c r="E23" s="171"/>
      <c r="F23" s="171"/>
      <c r="G23" s="171"/>
      <c r="H23" s="171"/>
      <c r="I23" s="171"/>
      <c r="J23" s="171"/>
      <c r="K23" s="76">
        <f>SUM(K22)</f>
        <v>1</v>
      </c>
      <c r="L23" s="76">
        <f>SUM(L22)</f>
        <v>7939</v>
      </c>
      <c r="M23" s="76">
        <f>SUM(M22)</f>
        <v>214353</v>
      </c>
      <c r="N23" s="75">
        <v>1</v>
      </c>
      <c r="O23" s="77" t="s">
        <v>14</v>
      </c>
    </row>
    <row r="24" spans="2:15" ht="20.100000000000001" customHeight="1">
      <c r="B24" s="172" t="s">
        <v>20</v>
      </c>
      <c r="C24" s="172"/>
      <c r="D24" s="171"/>
      <c r="E24" s="171"/>
      <c r="F24" s="171"/>
      <c r="G24" s="171"/>
      <c r="H24" s="171"/>
      <c r="I24" s="171"/>
      <c r="J24" s="171"/>
      <c r="K24" s="76">
        <f>K23+K20+K16+K13+K9</f>
        <v>164</v>
      </c>
      <c r="L24" s="76">
        <f t="shared" ref="L24:M24" si="0">L23+L20+L16+L13+L9</f>
        <v>45633449</v>
      </c>
      <c r="M24" s="76">
        <f t="shared" si="0"/>
        <v>47751498.090000004</v>
      </c>
      <c r="N24" s="75">
        <v>5</v>
      </c>
      <c r="O24" s="77" t="s">
        <v>14</v>
      </c>
    </row>
    <row r="25" spans="2:15">
      <c r="L25" s="3"/>
      <c r="M25" s="3"/>
    </row>
    <row r="27" spans="2:15">
      <c r="I27" s="1"/>
      <c r="K27" s="1"/>
    </row>
    <row r="28" spans="2:15">
      <c r="I28" s="1"/>
      <c r="K28" s="1"/>
    </row>
    <row r="29" spans="2:15">
      <c r="I29" s="1"/>
      <c r="K29" s="1"/>
    </row>
    <row r="30" spans="2:15">
      <c r="I30" s="1"/>
      <c r="K30" s="1"/>
    </row>
    <row r="31" spans="2:15">
      <c r="I31" s="1"/>
      <c r="K31" s="1"/>
    </row>
    <row r="32" spans="2:15">
      <c r="I32" s="1"/>
      <c r="K32" s="1"/>
    </row>
    <row r="33" spans="9:11">
      <c r="I33" s="1"/>
      <c r="K33" s="1"/>
    </row>
    <row r="34" spans="9:11">
      <c r="I34" s="1"/>
      <c r="K34" s="1"/>
    </row>
    <row r="35" spans="9:11">
      <c r="I35" s="1"/>
      <c r="K35" s="1"/>
    </row>
    <row r="36" spans="9:11">
      <c r="I36" s="1"/>
      <c r="K36" s="1"/>
    </row>
    <row r="37" spans="9:11">
      <c r="I37" s="1"/>
      <c r="K37" s="1"/>
    </row>
    <row r="38" spans="9:11">
      <c r="I38" s="1"/>
      <c r="K38" s="1"/>
    </row>
  </sheetData>
  <mergeCells count="19">
    <mergeCell ref="B24:C24"/>
    <mergeCell ref="D24:J24"/>
    <mergeCell ref="B20:C20"/>
    <mergeCell ref="B23:C23"/>
    <mergeCell ref="D23:J23"/>
    <mergeCell ref="D20:J20"/>
    <mergeCell ref="C21:O21"/>
    <mergeCell ref="C1:O1"/>
    <mergeCell ref="C2:O2"/>
    <mergeCell ref="C4:O4"/>
    <mergeCell ref="D9:J9"/>
    <mergeCell ref="C17:O17"/>
    <mergeCell ref="B16:C16"/>
    <mergeCell ref="D16:J16"/>
    <mergeCell ref="C14:O14"/>
    <mergeCell ref="B9:C9"/>
    <mergeCell ref="C10:O10"/>
    <mergeCell ref="B13:C13"/>
    <mergeCell ref="D13:J13"/>
  </mergeCells>
  <pageMargins left="0.70866141732283505" right="0.70866141732283505" top="0.74803149606299202" bottom="0" header="0.31496062992126" footer="0"/>
  <pageSetup paperSize="9" scale="72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29"/>
  <sheetViews>
    <sheetView rightToLeft="1" zoomScaleNormal="100" workbookViewId="0">
      <selection activeCell="B23" sqref="B23:O23"/>
    </sheetView>
  </sheetViews>
  <sheetFormatPr defaultRowHeight="13.5"/>
  <cols>
    <col min="1" max="1" width="2.7109375" style="1" customWidth="1"/>
    <col min="2" max="2" width="28.5703125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7" width="11.42578125" style="1" customWidth="1"/>
    <col min="8" max="8" width="11.140625" style="2" customWidth="1"/>
    <col min="9" max="9" width="12.140625" style="2" customWidth="1"/>
    <col min="10" max="10" width="10.140625" style="14" customWidth="1"/>
    <col min="11" max="11" width="9.85546875" style="3" customWidth="1"/>
    <col min="12" max="12" width="16.7109375" style="1" customWidth="1"/>
    <col min="13" max="13" width="15.85546875" style="1" customWidth="1"/>
    <col min="14" max="14" width="9.28515625" style="1" customWidth="1"/>
    <col min="15" max="15" width="32.42578125" style="1" customWidth="1"/>
    <col min="16" max="16384" width="9.140625" style="1"/>
  </cols>
  <sheetData>
    <row r="1" spans="2:15" s="2" customFormat="1" ht="27.75" customHeight="1">
      <c r="B1" s="22" t="s">
        <v>4</v>
      </c>
      <c r="C1" s="173" t="s">
        <v>421</v>
      </c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</row>
    <row r="2" spans="2:15" s="2" customFormat="1" ht="27.75" customHeight="1">
      <c r="B2" s="27" t="s">
        <v>5</v>
      </c>
      <c r="C2" s="163" t="s">
        <v>422</v>
      </c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3"/>
      <c r="O2" s="163"/>
    </row>
    <row r="3" spans="2:15" ht="87.75" customHeight="1">
      <c r="B3" s="100" t="s">
        <v>0</v>
      </c>
      <c r="C3" s="101" t="s">
        <v>6</v>
      </c>
      <c r="D3" s="101" t="s">
        <v>7</v>
      </c>
      <c r="E3" s="101" t="s">
        <v>8</v>
      </c>
      <c r="F3" s="101" t="s">
        <v>9</v>
      </c>
      <c r="G3" s="101" t="s">
        <v>22</v>
      </c>
      <c r="H3" s="101" t="s">
        <v>2</v>
      </c>
      <c r="I3" s="101" t="s">
        <v>23</v>
      </c>
      <c r="J3" s="102" t="s">
        <v>10</v>
      </c>
      <c r="K3" s="103" t="s">
        <v>97</v>
      </c>
      <c r="L3" s="101" t="s">
        <v>64</v>
      </c>
      <c r="M3" s="101" t="s">
        <v>65</v>
      </c>
      <c r="N3" s="101" t="s">
        <v>11</v>
      </c>
      <c r="O3" s="101" t="s">
        <v>1</v>
      </c>
    </row>
    <row r="4" spans="2:15" ht="20.100000000000001" customHeight="1">
      <c r="B4" s="85" t="s">
        <v>12</v>
      </c>
      <c r="C4" s="170" t="s">
        <v>3</v>
      </c>
      <c r="D4" s="170"/>
      <c r="E4" s="170"/>
      <c r="F4" s="170"/>
      <c r="G4" s="170"/>
      <c r="H4" s="170"/>
      <c r="I4" s="170"/>
      <c r="J4" s="170"/>
      <c r="K4" s="170"/>
      <c r="L4" s="170"/>
      <c r="M4" s="170"/>
      <c r="N4" s="170"/>
      <c r="O4" s="170"/>
    </row>
    <row r="5" spans="2:15" ht="20.100000000000001" customHeight="1">
      <c r="B5" s="78" t="s">
        <v>228</v>
      </c>
      <c r="C5" s="79" t="s">
        <v>229</v>
      </c>
      <c r="D5" s="80">
        <v>0.12</v>
      </c>
      <c r="E5" s="80">
        <v>0.14000000000000001</v>
      </c>
      <c r="F5" s="80">
        <v>0.12</v>
      </c>
      <c r="G5" s="80">
        <v>0.13</v>
      </c>
      <c r="H5" s="80">
        <v>0.13</v>
      </c>
      <c r="I5" s="80">
        <v>0.12</v>
      </c>
      <c r="J5" s="81">
        <v>8.3333333333333481</v>
      </c>
      <c r="K5" s="82">
        <v>126</v>
      </c>
      <c r="L5" s="83">
        <v>407906536</v>
      </c>
      <c r="M5" s="83">
        <v>52637849.68</v>
      </c>
      <c r="N5" s="84">
        <v>4</v>
      </c>
      <c r="O5" s="24" t="s">
        <v>230</v>
      </c>
    </row>
    <row r="6" spans="2:15" ht="20.100000000000001" customHeight="1">
      <c r="B6" s="172" t="s">
        <v>13</v>
      </c>
      <c r="C6" s="172"/>
      <c r="D6" s="171"/>
      <c r="E6" s="171"/>
      <c r="F6" s="171"/>
      <c r="G6" s="171"/>
      <c r="H6" s="171"/>
      <c r="I6" s="171"/>
      <c r="J6" s="171"/>
      <c r="K6" s="76">
        <f>SUM(K5:K5)</f>
        <v>126</v>
      </c>
      <c r="L6" s="76">
        <f>SUM(L5:L5)</f>
        <v>407906536</v>
      </c>
      <c r="M6" s="76">
        <f>SUM(M5:M5)</f>
        <v>52637849.68</v>
      </c>
      <c r="N6" s="75">
        <v>4</v>
      </c>
      <c r="O6" s="77" t="s">
        <v>14</v>
      </c>
    </row>
    <row r="7" spans="2:15" ht="20.100000000000001" customHeight="1">
      <c r="B7" s="85" t="s">
        <v>28</v>
      </c>
      <c r="C7" s="170" t="s">
        <v>31</v>
      </c>
      <c r="D7" s="170" t="s">
        <v>31</v>
      </c>
      <c r="E7" s="170"/>
      <c r="F7" s="170"/>
      <c r="G7" s="170"/>
      <c r="H7" s="170"/>
      <c r="I7" s="170"/>
      <c r="J7" s="170"/>
      <c r="K7" s="170"/>
      <c r="L7" s="170"/>
      <c r="M7" s="170"/>
      <c r="N7" s="170"/>
      <c r="O7" s="170"/>
    </row>
    <row r="8" spans="2:15" ht="20.100000000000001" customHeight="1">
      <c r="B8" s="78" t="s">
        <v>375</v>
      </c>
      <c r="C8" s="79" t="s">
        <v>178</v>
      </c>
      <c r="D8" s="80">
        <v>1.6</v>
      </c>
      <c r="E8" s="80">
        <v>1.6</v>
      </c>
      <c r="F8" s="80">
        <v>1.52</v>
      </c>
      <c r="G8" s="80">
        <v>1.53</v>
      </c>
      <c r="H8" s="80">
        <v>1.52</v>
      </c>
      <c r="I8" s="80">
        <v>1.6</v>
      </c>
      <c r="J8" s="81">
        <v>-5.0000000000000044</v>
      </c>
      <c r="K8" s="82">
        <v>6</v>
      </c>
      <c r="L8" s="83">
        <v>31456</v>
      </c>
      <c r="M8" s="83">
        <v>48010.78</v>
      </c>
      <c r="N8" s="84">
        <v>3</v>
      </c>
      <c r="O8" s="24" t="s">
        <v>180</v>
      </c>
    </row>
    <row r="9" spans="2:15" ht="20.100000000000001" customHeight="1">
      <c r="B9" s="78" t="s">
        <v>407</v>
      </c>
      <c r="C9" s="79" t="s">
        <v>214</v>
      </c>
      <c r="D9" s="80">
        <v>0.85</v>
      </c>
      <c r="E9" s="80">
        <v>0.85</v>
      </c>
      <c r="F9" s="80">
        <v>0.85</v>
      </c>
      <c r="G9" s="80">
        <v>0.85</v>
      </c>
      <c r="H9" s="80">
        <v>0.85</v>
      </c>
      <c r="I9" s="80">
        <v>0.85</v>
      </c>
      <c r="J9" s="81">
        <v>0</v>
      </c>
      <c r="K9" s="82">
        <v>4</v>
      </c>
      <c r="L9" s="83">
        <v>30000</v>
      </c>
      <c r="M9" s="83">
        <v>25500</v>
      </c>
      <c r="N9" s="84">
        <v>2</v>
      </c>
      <c r="O9" s="24" t="s">
        <v>215</v>
      </c>
    </row>
    <row r="10" spans="2:15" ht="20.100000000000001" customHeight="1">
      <c r="B10" s="172" t="s">
        <v>94</v>
      </c>
      <c r="C10" s="172"/>
      <c r="D10" s="171"/>
      <c r="E10" s="171"/>
      <c r="F10" s="171"/>
      <c r="G10" s="171"/>
      <c r="H10" s="171"/>
      <c r="I10" s="171"/>
      <c r="J10" s="171"/>
      <c r="K10" s="76">
        <f>SUM(K8:K9)</f>
        <v>10</v>
      </c>
      <c r="L10" s="76">
        <f>SUM(L8:L9)</f>
        <v>61456</v>
      </c>
      <c r="M10" s="76">
        <f>SUM(M8:M9)</f>
        <v>73510.78</v>
      </c>
      <c r="N10" s="75">
        <v>3</v>
      </c>
      <c r="O10" s="77" t="s">
        <v>14</v>
      </c>
    </row>
    <row r="11" spans="2:15" ht="20.100000000000001" customHeight="1">
      <c r="B11" s="85" t="s">
        <v>76</v>
      </c>
      <c r="C11" s="170" t="s">
        <v>30</v>
      </c>
      <c r="D11" s="170"/>
      <c r="E11" s="170"/>
      <c r="F11" s="170"/>
      <c r="G11" s="170"/>
      <c r="H11" s="170"/>
      <c r="I11" s="170"/>
      <c r="J11" s="170"/>
      <c r="K11" s="170"/>
      <c r="L11" s="170"/>
      <c r="M11" s="170"/>
      <c r="N11" s="170"/>
      <c r="O11" s="170"/>
    </row>
    <row r="12" spans="2:15" ht="20.100000000000001" customHeight="1">
      <c r="B12" s="78" t="s">
        <v>387</v>
      </c>
      <c r="C12" s="79" t="s">
        <v>77</v>
      </c>
      <c r="D12" s="80">
        <v>1.62</v>
      </c>
      <c r="E12" s="80">
        <v>1.69</v>
      </c>
      <c r="F12" s="80">
        <v>1.61</v>
      </c>
      <c r="G12" s="80">
        <v>1.61</v>
      </c>
      <c r="H12" s="95">
        <v>1.61</v>
      </c>
      <c r="I12" s="95">
        <v>1.7</v>
      </c>
      <c r="J12" s="81">
        <v>-5.2941176470588154</v>
      </c>
      <c r="K12" s="82">
        <v>8</v>
      </c>
      <c r="L12" s="83">
        <v>3347717</v>
      </c>
      <c r="M12" s="83">
        <v>5391435.3200000003</v>
      </c>
      <c r="N12" s="84">
        <v>3</v>
      </c>
      <c r="O12" s="24" t="s">
        <v>78</v>
      </c>
    </row>
    <row r="13" spans="2:15" ht="20.100000000000001" customHeight="1">
      <c r="B13" s="78" t="s">
        <v>341</v>
      </c>
      <c r="C13" s="79" t="s">
        <v>342</v>
      </c>
      <c r="D13" s="80">
        <v>1.38</v>
      </c>
      <c r="E13" s="80">
        <v>1.38</v>
      </c>
      <c r="F13" s="80">
        <v>1.32</v>
      </c>
      <c r="G13" s="80">
        <v>1.35</v>
      </c>
      <c r="H13" s="80">
        <v>1.36</v>
      </c>
      <c r="I13" s="80">
        <v>1.38</v>
      </c>
      <c r="J13" s="81">
        <v>-1.4492753623188248</v>
      </c>
      <c r="K13" s="82">
        <v>72</v>
      </c>
      <c r="L13" s="83">
        <v>21837649</v>
      </c>
      <c r="M13" s="83">
        <v>29419288.41</v>
      </c>
      <c r="N13" s="84">
        <v>5</v>
      </c>
      <c r="O13" s="24" t="s">
        <v>343</v>
      </c>
    </row>
    <row r="14" spans="2:15" ht="20.100000000000001" customHeight="1">
      <c r="B14" s="78" t="s">
        <v>401</v>
      </c>
      <c r="C14" s="79" t="s">
        <v>145</v>
      </c>
      <c r="D14" s="80">
        <v>1.85</v>
      </c>
      <c r="E14" s="80">
        <v>1.92</v>
      </c>
      <c r="F14" s="80">
        <v>1.76</v>
      </c>
      <c r="G14" s="80">
        <v>1.86</v>
      </c>
      <c r="H14" s="80">
        <v>1.85</v>
      </c>
      <c r="I14" s="80">
        <v>1.9</v>
      </c>
      <c r="J14" s="81">
        <v>-2.631578947368407</v>
      </c>
      <c r="K14" s="82">
        <v>38</v>
      </c>
      <c r="L14" s="83">
        <v>3042950</v>
      </c>
      <c r="M14" s="83">
        <v>5667538.6699999999</v>
      </c>
      <c r="N14" s="84">
        <v>5</v>
      </c>
      <c r="O14" s="24" t="s">
        <v>146</v>
      </c>
    </row>
    <row r="15" spans="2:15" ht="20.100000000000001" customHeight="1">
      <c r="B15" s="78" t="s">
        <v>377</v>
      </c>
      <c r="C15" s="79" t="s">
        <v>79</v>
      </c>
      <c r="D15" s="80">
        <v>2.09</v>
      </c>
      <c r="E15" s="80">
        <v>2.09</v>
      </c>
      <c r="F15" s="80">
        <v>2</v>
      </c>
      <c r="G15" s="80">
        <v>2.04</v>
      </c>
      <c r="H15" s="80">
        <v>2</v>
      </c>
      <c r="I15" s="80">
        <v>2.1</v>
      </c>
      <c r="J15" s="81">
        <v>-4.7619047619047672</v>
      </c>
      <c r="K15" s="82">
        <v>18</v>
      </c>
      <c r="L15" s="83">
        <v>1033922</v>
      </c>
      <c r="M15" s="83">
        <v>2104938.2199999997</v>
      </c>
      <c r="N15" s="84">
        <v>4</v>
      </c>
      <c r="O15" s="24" t="s">
        <v>80</v>
      </c>
    </row>
    <row r="16" spans="2:15" ht="20.100000000000001" customHeight="1">
      <c r="B16" s="78" t="s">
        <v>427</v>
      </c>
      <c r="C16" s="79" t="s">
        <v>88</v>
      </c>
      <c r="D16" s="80">
        <v>2.62</v>
      </c>
      <c r="E16" s="80">
        <v>2.62</v>
      </c>
      <c r="F16" s="80">
        <v>2.38</v>
      </c>
      <c r="G16" s="80">
        <v>2.5499999999999998</v>
      </c>
      <c r="H16" s="80">
        <v>2.4500000000000002</v>
      </c>
      <c r="I16" s="80">
        <v>2.5</v>
      </c>
      <c r="J16" s="81">
        <v>-1.9999999999999907</v>
      </c>
      <c r="K16" s="82">
        <v>18</v>
      </c>
      <c r="L16" s="83">
        <v>2410117</v>
      </c>
      <c r="M16" s="83">
        <v>6149787.3700000001</v>
      </c>
      <c r="N16" s="84">
        <v>3</v>
      </c>
      <c r="O16" s="24" t="s">
        <v>89</v>
      </c>
    </row>
    <row r="17" spans="2:15" ht="20.100000000000001" customHeight="1">
      <c r="B17" s="78" t="s">
        <v>349</v>
      </c>
      <c r="C17" s="79" t="s">
        <v>191</v>
      </c>
      <c r="D17" s="80">
        <v>1.93</v>
      </c>
      <c r="E17" s="80">
        <v>2</v>
      </c>
      <c r="F17" s="80">
        <v>1.86</v>
      </c>
      <c r="G17" s="80">
        <v>1.94</v>
      </c>
      <c r="H17" s="80">
        <v>1.88</v>
      </c>
      <c r="I17" s="80">
        <v>1.93</v>
      </c>
      <c r="J17" s="81">
        <v>-2.5906735751295318</v>
      </c>
      <c r="K17" s="82">
        <v>42</v>
      </c>
      <c r="L17" s="83">
        <v>1518556</v>
      </c>
      <c r="M17" s="83">
        <v>2944990.3400000003</v>
      </c>
      <c r="N17" s="84">
        <v>5</v>
      </c>
      <c r="O17" s="24" t="s">
        <v>192</v>
      </c>
    </row>
    <row r="18" spans="2:15" ht="20.100000000000001" customHeight="1">
      <c r="B18" s="172" t="s">
        <v>383</v>
      </c>
      <c r="C18" s="172"/>
      <c r="D18" s="171"/>
      <c r="E18" s="171"/>
      <c r="F18" s="171"/>
      <c r="G18" s="171"/>
      <c r="H18" s="171"/>
      <c r="I18" s="171"/>
      <c r="J18" s="171"/>
      <c r="K18" s="76">
        <f>SUM(K12:K17)</f>
        <v>196</v>
      </c>
      <c r="L18" s="76">
        <f>SUM(L12:L17)</f>
        <v>33190911</v>
      </c>
      <c r="M18" s="76">
        <f>SUM(M12:M17)</f>
        <v>51677978.330000006</v>
      </c>
      <c r="N18" s="75">
        <v>5</v>
      </c>
      <c r="O18" s="77" t="s">
        <v>14</v>
      </c>
    </row>
    <row r="19" spans="2:15" ht="20.100000000000001" customHeight="1">
      <c r="B19" s="85" t="s">
        <v>16</v>
      </c>
      <c r="C19" s="170"/>
      <c r="D19" s="170"/>
      <c r="E19" s="170"/>
      <c r="F19" s="170"/>
      <c r="G19" s="170"/>
      <c r="H19" s="170"/>
      <c r="I19" s="170"/>
      <c r="J19" s="170"/>
      <c r="K19" s="170"/>
      <c r="L19" s="170"/>
      <c r="M19" s="170"/>
      <c r="N19" s="170" t="s">
        <v>63</v>
      </c>
      <c r="O19" s="170"/>
    </row>
    <row r="20" spans="2:15" ht="20.100000000000001" customHeight="1">
      <c r="B20" s="78" t="s">
        <v>101</v>
      </c>
      <c r="C20" s="79" t="s">
        <v>102</v>
      </c>
      <c r="D20" s="80">
        <v>21</v>
      </c>
      <c r="E20" s="80">
        <v>21</v>
      </c>
      <c r="F20" s="80">
        <v>19.75</v>
      </c>
      <c r="G20" s="80">
        <v>20.49</v>
      </c>
      <c r="H20" s="80">
        <v>19.899999999999999</v>
      </c>
      <c r="I20" s="80">
        <v>20.81</v>
      </c>
      <c r="J20" s="81">
        <v>-4.372897645362805</v>
      </c>
      <c r="K20" s="82">
        <v>98</v>
      </c>
      <c r="L20" s="83">
        <v>4477077</v>
      </c>
      <c r="M20" s="83">
        <v>91728980.270000011</v>
      </c>
      <c r="N20" s="84">
        <v>5</v>
      </c>
      <c r="O20" s="24" t="s">
        <v>104</v>
      </c>
    </row>
    <row r="21" spans="2:15" ht="20.100000000000001" customHeight="1">
      <c r="B21" s="172" t="s">
        <v>17</v>
      </c>
      <c r="C21" s="172"/>
      <c r="D21" s="171"/>
      <c r="E21" s="171"/>
      <c r="F21" s="171"/>
      <c r="G21" s="171"/>
      <c r="H21" s="171"/>
      <c r="I21" s="171"/>
      <c r="J21" s="171"/>
      <c r="K21" s="76">
        <f>K20</f>
        <v>98</v>
      </c>
      <c r="L21" s="76">
        <f t="shared" ref="L21:M21" si="0">L20</f>
        <v>4477077</v>
      </c>
      <c r="M21" s="76">
        <f t="shared" si="0"/>
        <v>91728980.270000011</v>
      </c>
      <c r="N21" s="75">
        <v>5</v>
      </c>
      <c r="O21" s="77" t="s">
        <v>14</v>
      </c>
    </row>
    <row r="22" spans="2:15" ht="20.100000000000001" customHeight="1">
      <c r="B22" s="85" t="s">
        <v>18</v>
      </c>
      <c r="C22" s="170" t="s">
        <v>29</v>
      </c>
      <c r="D22" s="170"/>
      <c r="E22" s="170"/>
      <c r="F22" s="170"/>
      <c r="G22" s="170"/>
      <c r="H22" s="170"/>
      <c r="I22" s="170"/>
      <c r="J22" s="170"/>
      <c r="K22" s="170"/>
      <c r="L22" s="170"/>
      <c r="M22" s="170"/>
      <c r="N22" s="170" t="s">
        <v>29</v>
      </c>
      <c r="O22" s="170"/>
    </row>
    <row r="23" spans="2:15" ht="20.100000000000001" customHeight="1">
      <c r="B23" s="78" t="s">
        <v>360</v>
      </c>
      <c r="C23" s="79" t="s">
        <v>141</v>
      </c>
      <c r="D23" s="80">
        <v>4.9000000000000004</v>
      </c>
      <c r="E23" s="80">
        <v>4.91</v>
      </c>
      <c r="F23" s="80">
        <v>4.87</v>
      </c>
      <c r="G23" s="80">
        <v>4.8899999999999997</v>
      </c>
      <c r="H23" s="80">
        <v>4.87</v>
      </c>
      <c r="I23" s="80">
        <v>4.9000000000000004</v>
      </c>
      <c r="J23" s="81">
        <v>-0.61224489795919101</v>
      </c>
      <c r="K23" s="82">
        <v>115</v>
      </c>
      <c r="L23" s="83">
        <v>8219650</v>
      </c>
      <c r="M23" s="83">
        <v>40207240.350000001</v>
      </c>
      <c r="N23" s="84">
        <v>5</v>
      </c>
      <c r="O23" s="24" t="s">
        <v>142</v>
      </c>
    </row>
    <row r="24" spans="2:15" ht="20.100000000000001" customHeight="1">
      <c r="B24" s="172" t="s">
        <v>19</v>
      </c>
      <c r="C24" s="172"/>
      <c r="D24" s="171"/>
      <c r="E24" s="171"/>
      <c r="F24" s="171"/>
      <c r="G24" s="171"/>
      <c r="H24" s="171"/>
      <c r="I24" s="171"/>
      <c r="J24" s="171"/>
      <c r="K24" s="76">
        <f>SUM(K23)</f>
        <v>115</v>
      </c>
      <c r="L24" s="76">
        <f>SUM(L23)</f>
        <v>8219650</v>
      </c>
      <c r="M24" s="76">
        <f>SUM(M23)</f>
        <v>40207240.350000001</v>
      </c>
      <c r="N24" s="75">
        <v>5</v>
      </c>
      <c r="O24" s="77" t="s">
        <v>14</v>
      </c>
    </row>
    <row r="25" spans="2:15" ht="20.100000000000001" customHeight="1">
      <c r="B25" s="172" t="s">
        <v>20</v>
      </c>
      <c r="C25" s="172"/>
      <c r="D25" s="135"/>
      <c r="E25" s="135"/>
      <c r="F25" s="135"/>
      <c r="G25" s="135"/>
      <c r="H25" s="135"/>
      <c r="I25" s="135"/>
      <c r="J25" s="135"/>
      <c r="K25" s="76">
        <f>K24+K21+K18+K10+K6</f>
        <v>545</v>
      </c>
      <c r="L25" s="76">
        <f t="shared" ref="L25:M25" si="1">L24+L21+L18+L10+L6</f>
        <v>453855630</v>
      </c>
      <c r="M25" s="76">
        <f t="shared" si="1"/>
        <v>236325559.41000003</v>
      </c>
      <c r="N25" s="76">
        <v>5</v>
      </c>
      <c r="O25" s="86" t="s">
        <v>14</v>
      </c>
    </row>
    <row r="26" spans="2:15" ht="30" customHeight="1"/>
    <row r="29" spans="2:15">
      <c r="L29" s="3"/>
    </row>
  </sheetData>
  <mergeCells count="19">
    <mergeCell ref="C1:O1"/>
    <mergeCell ref="C2:O2"/>
    <mergeCell ref="B21:C21"/>
    <mergeCell ref="D21:J21"/>
    <mergeCell ref="C11:O11"/>
    <mergeCell ref="B18:C18"/>
    <mergeCell ref="B10:C10"/>
    <mergeCell ref="D10:J10"/>
    <mergeCell ref="C4:O4"/>
    <mergeCell ref="D6:J6"/>
    <mergeCell ref="C7:O7"/>
    <mergeCell ref="D18:J18"/>
    <mergeCell ref="B6:C6"/>
    <mergeCell ref="C19:O19"/>
    <mergeCell ref="B24:C24"/>
    <mergeCell ref="D24:J24"/>
    <mergeCell ref="B25:C25"/>
    <mergeCell ref="D25:J25"/>
    <mergeCell ref="C22:O22"/>
  </mergeCells>
  <printOptions horizontalCentered="1"/>
  <pageMargins left="0" right="0" top="0" bottom="0" header="0" footer="0"/>
  <pageSetup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تداولات سوق العراق للاوراق الما</vt:lpstr>
      <vt:lpstr>نشرة ISX-OTC</vt:lpstr>
      <vt:lpstr>تداولات غير العراقيين-شراءو بيع</vt:lpstr>
      <vt:lpstr>تداولات غير العراقيين - OTC</vt:lpstr>
      <vt:lpstr>اغلاقات</vt:lpstr>
      <vt:lpstr>التقرير الاسبوعي للمنصة النظامي</vt:lpstr>
      <vt:lpstr>التقرير الاسبوعي للمنصة الثاني</vt:lpstr>
      <vt:lpstr>الشركات غير مفصحة</vt:lpstr>
    </vt:vector>
  </TitlesOfParts>
  <Company>DTCC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Shahad E</cp:lastModifiedBy>
  <cp:lastPrinted>2026-02-16T10:43:13Z</cp:lastPrinted>
  <dcterms:created xsi:type="dcterms:W3CDTF">2004-07-25T21:47:51Z</dcterms:created>
  <dcterms:modified xsi:type="dcterms:W3CDTF">2026-02-16T10:43:15Z</dcterms:modified>
</cp:coreProperties>
</file>